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24226"/>
  <mc:AlternateContent xmlns:mc="http://schemas.openxmlformats.org/markup-compatibility/2006">
    <mc:Choice Requires="x15">
      <x15ac:absPath xmlns:x15ac="http://schemas.microsoft.com/office/spreadsheetml/2010/11/ac" url="https://javnizavodljubljanskigr-my.sharepoint.com/personal/nejc_babic_ljubljanskigrad_si/Documents/15-TEHNICNA SLUZBA/01_JAVNO NAROČANJE/07_JAVNO NAROČANJE 2020/02-PREHOD S-G/04_RAZPISNA DOKUMENTACIJA/"/>
    </mc:Choice>
  </mc:AlternateContent>
  <xr:revisionPtr revIDLastSave="0" documentId="8_{52EE8E17-9D3D-4FE0-9B66-8EA0CE897779}" xr6:coauthVersionLast="45" xr6:coauthVersionMax="45" xr10:uidLastSave="{00000000-0000-0000-0000-000000000000}"/>
  <bookViews>
    <workbookView xWindow="-120" yWindow="-120" windowWidth="29040" windowHeight="15840" tabRatio="956" activeTab="1" xr2:uid="{00000000-000D-0000-FFFF-FFFF00000000}"/>
  </bookViews>
  <sheets>
    <sheet name="REKAPITULACIJA" sheetId="4" r:id="rId1"/>
    <sheet name="Pripravljalno-zaključna dela" sheetId="40" r:id="rId2"/>
    <sheet name="Gradbeno-obrtniška dela" sheetId="36" r:id="rId3"/>
    <sheet name="Elektro-instalacijska dela" sheetId="38" r:id="rId4"/>
    <sheet name="Izdelava PID" sheetId="43" r:id="rId5"/>
    <sheet name="Projektantski nadzor" sheetId="41" r:id="rId6"/>
  </sheets>
  <externalReferences>
    <externalReference r:id="rId7"/>
  </externalReferences>
  <definedNames>
    <definedName name="Excel_BuiltIn_Print_Titles_4" localSheetId="2">'[1]NEPREDVIDENA GR.DELA'!#REF!</definedName>
    <definedName name="Excel_BuiltIn_Print_Titles_4">'[1]NEPREDVIDENA GR.DELA'!#REF!</definedName>
    <definedName name="_xlnm.Print_Area" localSheetId="2">'Gradbeno-obrtniška dela'!$A$1:$F$263</definedName>
    <definedName name="_xlnm.Print_Area" localSheetId="0">REKAPITULACIJA!$A$2:$L$42</definedName>
    <definedName name="_xlnm.Print_Titles" localSheetId="3">'Elektro-instalacijska dela'!$1:$2</definedName>
    <definedName name="_xlnm.Print_Titles" localSheetId="2">'Gradbeno-obrtniška dela'!$1:$2</definedName>
    <definedName name="_xlnm.Print_Titles" localSheetId="1">'Pripravljalno-zaključna dela'!$1:$2</definedName>
    <definedName name="_xlnm.Print_Titles" localSheetId="5">'Projektantski nadzor'!$1:$2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11" i="38" l="1"/>
  <c r="F314" i="38"/>
  <c r="F316" i="38"/>
  <c r="F259" i="38"/>
  <c r="F260" i="38"/>
  <c r="F261" i="38"/>
  <c r="F262" i="38"/>
  <c r="F270" i="38"/>
  <c r="F272" i="38"/>
  <c r="F274" i="38"/>
  <c r="F278" i="38"/>
  <c r="F284" i="38"/>
  <c r="F286" i="38"/>
  <c r="F288" i="38"/>
  <c r="F292" i="38"/>
  <c r="F295" i="38"/>
  <c r="F297" i="38"/>
  <c r="F235" i="38"/>
  <c r="F238" i="38"/>
  <c r="F241" i="38"/>
  <c r="F244" i="38"/>
  <c r="F246" i="38"/>
  <c r="F248" i="38"/>
  <c r="F165" i="38"/>
  <c r="F173" i="38"/>
  <c r="F178" i="38"/>
  <c r="F181" i="38"/>
  <c r="F182" i="38"/>
  <c r="F185" i="38"/>
  <c r="F188" i="38"/>
  <c r="F194" i="38"/>
  <c r="F198" i="38"/>
  <c r="F203" i="38"/>
  <c r="F205" i="38"/>
  <c r="F207" i="38"/>
  <c r="F209" i="38"/>
  <c r="F211" i="38"/>
  <c r="F213" i="38"/>
  <c r="F218" i="38"/>
  <c r="F223" i="38"/>
  <c r="F81" i="38"/>
  <c r="F84" i="38"/>
  <c r="F85" i="38"/>
  <c r="F86" i="38"/>
  <c r="F89" i="38"/>
  <c r="F90" i="38"/>
  <c r="F91" i="38"/>
  <c r="F96" i="38"/>
  <c r="F97" i="38"/>
  <c r="F98" i="38"/>
  <c r="F99" i="38"/>
  <c r="F102" i="38"/>
  <c r="F105" i="38"/>
  <c r="F106" i="38"/>
  <c r="F109" i="38"/>
  <c r="F112" i="38"/>
  <c r="F113" i="38"/>
  <c r="F114" i="38"/>
  <c r="F117" i="38"/>
  <c r="F119" i="38"/>
  <c r="F122" i="38"/>
  <c r="F124" i="38"/>
  <c r="F126" i="38"/>
  <c r="F129" i="38"/>
  <c r="F132" i="38"/>
  <c r="F133" i="38"/>
  <c r="F138" i="38"/>
  <c r="F140" i="38"/>
  <c r="F142" i="38"/>
  <c r="F145" i="38"/>
  <c r="F147" i="38"/>
  <c r="F149" i="38"/>
  <c r="F151" i="38"/>
  <c r="F153" i="38"/>
  <c r="F155" i="38"/>
  <c r="F19" i="40"/>
  <c r="F23" i="38" l="1"/>
  <c r="F25" i="38"/>
  <c r="F27" i="38"/>
  <c r="F29" i="38"/>
  <c r="F31" i="38"/>
  <c r="F33" i="38"/>
  <c r="F35" i="38"/>
  <c r="F37" i="38"/>
  <c r="F21" i="38"/>
  <c r="F53" i="38"/>
  <c r="F48" i="38"/>
  <c r="F42" i="38"/>
  <c r="F72" i="38"/>
  <c r="F70" i="38"/>
  <c r="F64" i="38"/>
  <c r="F59" i="38"/>
  <c r="F57" i="38"/>
  <c r="F55" i="38"/>
  <c r="F50" i="38"/>
  <c r="F44" i="38"/>
  <c r="F32" i="40"/>
  <c r="I32" i="4"/>
  <c r="I34" i="4"/>
  <c r="F21" i="40"/>
  <c r="F23" i="40"/>
  <c r="F29" i="40"/>
  <c r="F30" i="40"/>
  <c r="F25" i="40"/>
  <c r="F11" i="40"/>
  <c r="F13" i="40"/>
  <c r="F15" i="40"/>
  <c r="F17" i="40"/>
  <c r="F9" i="40"/>
  <c r="F157" i="38" l="1"/>
  <c r="F225" i="38"/>
  <c r="F74" i="38"/>
  <c r="F318" i="38"/>
  <c r="F299" i="38"/>
  <c r="F250" i="38"/>
  <c r="F35" i="40"/>
  <c r="F82" i="40" s="1"/>
  <c r="I24" i="4" s="1"/>
  <c r="F322" i="38" l="1"/>
  <c r="I28" i="4" s="1"/>
  <c r="F202" i="36"/>
  <c r="F175" i="36"/>
  <c r="F108" i="36"/>
  <c r="F103" i="36"/>
  <c r="F98" i="36"/>
  <c r="D47" i="36"/>
  <c r="F47" i="36" s="1"/>
  <c r="F224" i="36"/>
  <c r="D56" i="36"/>
  <c r="F56" i="36" s="1"/>
  <c r="F248" i="36"/>
  <c r="F193" i="36"/>
  <c r="F178" i="36"/>
  <c r="F169" i="36"/>
  <c r="F164" i="36"/>
  <c r="F161" i="36"/>
  <c r="F150" i="36"/>
  <c r="F205" i="36"/>
  <c r="F184" i="36"/>
  <c r="F181" i="36"/>
  <c r="F172" i="36"/>
  <c r="F171" i="36"/>
  <c r="F158" i="36"/>
  <c r="F155" i="36"/>
  <c r="F154" i="36"/>
  <c r="F147" i="36"/>
  <c r="F144" i="36"/>
  <c r="F141" i="36"/>
  <c r="F133" i="36"/>
  <c r="F130" i="36"/>
  <c r="F129" i="36"/>
  <c r="F128" i="36"/>
  <c r="F123" i="36"/>
  <c r="F120" i="36"/>
  <c r="F71" i="36"/>
  <c r="F70" i="36"/>
  <c r="F65" i="36"/>
  <c r="F62" i="36"/>
  <c r="F61" i="36"/>
  <c r="F55" i="36"/>
  <c r="F54" i="36"/>
  <c r="F48" i="36"/>
  <c r="F39" i="36"/>
  <c r="F36" i="36"/>
  <c r="F33" i="36"/>
  <c r="F27" i="36"/>
  <c r="F24" i="36"/>
  <c r="F23" i="36"/>
  <c r="F18" i="36"/>
  <c r="F17" i="36"/>
  <c r="F11" i="36"/>
  <c r="F12" i="36"/>
  <c r="F254" i="36"/>
  <c r="F221" i="36"/>
  <c r="F213" i="36"/>
  <c r="F216" i="36" s="1"/>
  <c r="F199" i="36"/>
  <c r="F196" i="36"/>
  <c r="F111" i="36"/>
  <c r="F30" i="36"/>
  <c r="F84" i="36"/>
  <c r="F83" i="36"/>
  <c r="F78" i="36"/>
  <c r="F77" i="36"/>
  <c r="F76" i="36"/>
  <c r="F257" i="36"/>
  <c r="F251" i="36"/>
  <c r="F114" i="36" l="1"/>
  <c r="F187" i="36"/>
  <c r="F260" i="36"/>
  <c r="F208" i="36"/>
  <c r="F227" i="36"/>
  <c r="F136" i="36"/>
  <c r="F86" i="36"/>
  <c r="F263" i="36" l="1"/>
  <c r="I26" i="4" s="1"/>
  <c r="I30" i="4" s="1"/>
  <c r="I36" i="4" s="1"/>
  <c r="I38" i="4" s="1"/>
  <c r="I40" i="4" s="1"/>
</calcChain>
</file>

<file path=xl/sharedStrings.xml><?xml version="1.0" encoding="utf-8"?>
<sst xmlns="http://schemas.openxmlformats.org/spreadsheetml/2006/main" count="953" uniqueCount="480">
  <si>
    <t>a.</t>
  </si>
  <si>
    <t>b.</t>
  </si>
  <si>
    <t>c.</t>
  </si>
  <si>
    <t>16.</t>
  </si>
  <si>
    <t>kpl</t>
  </si>
  <si>
    <t xml:space="preserve">Investitor:   </t>
  </si>
  <si>
    <t xml:space="preserve">Objekt:      </t>
  </si>
  <si>
    <t>1.</t>
  </si>
  <si>
    <t>2.</t>
  </si>
  <si>
    <t>3.</t>
  </si>
  <si>
    <t>4.</t>
  </si>
  <si>
    <t>m2</t>
  </si>
  <si>
    <t>5.</t>
  </si>
  <si>
    <t>6.</t>
  </si>
  <si>
    <t>7.</t>
  </si>
  <si>
    <t>8.</t>
  </si>
  <si>
    <t>m1</t>
  </si>
  <si>
    <t>9.</t>
  </si>
  <si>
    <t>10.</t>
  </si>
  <si>
    <t>11.</t>
  </si>
  <si>
    <t>12.</t>
  </si>
  <si>
    <t>13.</t>
  </si>
  <si>
    <t>14.</t>
  </si>
  <si>
    <t>kos</t>
  </si>
  <si>
    <t>Opis</t>
  </si>
  <si>
    <t>15.</t>
  </si>
  <si>
    <t>m3</t>
  </si>
  <si>
    <t>kg</t>
  </si>
  <si>
    <t>I.</t>
  </si>
  <si>
    <t>GRADBENA IN RUŠITVENA DELA</t>
  </si>
  <si>
    <t>Rušenje z žaganjem kamnitega zidu trakta G2 za izvedbo odprtine za povezavo med traktoma S in G.
Rušitev se izvaja v dveh fazah, najprej do polovice iz strani trakta S, po izvedbi ab okvirja pa še iz strani trakta G.  Dimenzije 310 x 150 cm tlorisne romboidne oblike.</t>
  </si>
  <si>
    <t xml:space="preserve">Čiščenje drobirja poševnega skalnega terena do trdne skale in odvoz na deponijo. </t>
  </si>
  <si>
    <t>II.</t>
  </si>
  <si>
    <t>Dobava materiala in izdelava suhomontažćnih pregradnih sten in oblog, kompletno sistemnska podkonstrukcija, vgradnja izolacije, mavčnokartonske ploše ter vgradnja vogalčnikov. Bandažireanje v kvaliteti Q2. Izvedba v sestavi:</t>
  </si>
  <si>
    <t>Predelna stena sistema kot npr. Knauf W 112, deb. 12,5cm, v sestavi:</t>
  </si>
  <si>
    <t>Stenska obloga  ob zunanji dvoriščni steni  pritličja,  sistema kot npr. Knauf W625, v sestavi:</t>
  </si>
  <si>
    <t>MONTAŽNA DELA</t>
  </si>
  <si>
    <t>MIZARSKA IN PODOPOLAGALSKA DELA</t>
  </si>
  <si>
    <t>III.</t>
  </si>
  <si>
    <t>KLJUČAVNIČARSKA DELA</t>
  </si>
  <si>
    <t>IV.</t>
  </si>
  <si>
    <t>STEKLARSKA DELA</t>
  </si>
  <si>
    <t>KAMNOSEŠKA DELA</t>
  </si>
  <si>
    <t>SLIKOPLESKARSKA DELA</t>
  </si>
  <si>
    <t xml:space="preserve">Vgradnja zvočnika v knauf steno </t>
  </si>
  <si>
    <t xml:space="preserve">Vgradnja zvočnika v JEKOR steno </t>
  </si>
  <si>
    <t>V.</t>
  </si>
  <si>
    <t>VI.</t>
  </si>
  <si>
    <t>VII.</t>
  </si>
  <si>
    <t>VIII.</t>
  </si>
  <si>
    <t xml:space="preserve"> </t>
  </si>
  <si>
    <t>EM</t>
  </si>
  <si>
    <t>Količina</t>
  </si>
  <si>
    <t>Cena / EM</t>
  </si>
  <si>
    <t>Vrednost (EUR)</t>
  </si>
  <si>
    <t>GRADBENO-OBRTNIŠKA DELA</t>
  </si>
  <si>
    <t>B.</t>
  </si>
  <si>
    <t xml:space="preserve"> - </t>
  </si>
  <si>
    <t>Rušenje – z žaganjem po vertikali skalnega terena - za razširitev vhodnega mostovža od trakta S do vodnjaka v širini 65 cm z odvozom materiala na deponijo</t>
  </si>
  <si>
    <t>Rušenje in odvoz skalnega odkopa (škriljevca) v območju med vodnjakom in zidom G2 ter v prostoru kleti trakta G  z odvozom materiala na deponijo.</t>
  </si>
  <si>
    <t>V prostoru trakta G</t>
  </si>
  <si>
    <t>Med vodnjakom in traktom G2</t>
  </si>
  <si>
    <t xml:space="preserve">Izdelava drenaže - odtoka - za morebitno izcejanje vode iz dna prostora trakta G, z vsmei potrebnimi deli in materialom: vrtanje luknje skozi zunanji zid G1 ø 50 mm, dolžine 170 cm ter dobava in montaža  inox  AlSi 316 (1.4404) cevi ø 40 mm dolžine 200 cm.                                                           </t>
  </si>
  <si>
    <t>Izvedba priključka obstoječega lesenega teak tlaka v traktu S na novi tlak iz jesena ob vhodu proti vodnjaku. Delna odstranitev obstoječaga teaka, oblikovanje novega stika (v dogovoru s projektantom). Količina ocenjena na 1 m²</t>
  </si>
  <si>
    <t>Zgornja greda: 310 x 70 x 50 cm = 1,085 m³</t>
  </si>
  <si>
    <t>Oba stebra: 2x 1,85 x 0,70 x 2,90 = 7,51 m³</t>
  </si>
  <si>
    <t xml:space="preserve">Opaženje in betoniranje preboja skozi steno G2: delo v dveh fazah z obeh strani zidu. Dobava in vgrajevanje betona C25/30 v prebojni okvir odprtine v zidu G2. 
 </t>
  </si>
  <si>
    <t>Rušenje</t>
  </si>
  <si>
    <t>Žaganje s krožno žago s haljenjem z vodo, po m2 razvite rezane površine</t>
  </si>
  <si>
    <t>Temelj: 310 x 70x 30 cm = 0,651 m³</t>
  </si>
  <si>
    <t xml:space="preserve"> -</t>
  </si>
  <si>
    <t>Temelj</t>
  </si>
  <si>
    <t>Zid</t>
  </si>
  <si>
    <t>Dobava in vgrajevanje betona temelja in zidov C25/30 za dvižno invalidsko ploščad, beton z dodatkom za vodotesnost</t>
  </si>
  <si>
    <t>Dobava in izvedba betonske podlage deb. cca 12 cm, armirane z mrežo, kot podlaga lesenim talnim lamelam (med skalnimi stranicami vhoda).</t>
  </si>
  <si>
    <t>Armatura do ø 12 mm</t>
  </si>
  <si>
    <t>Armaturne mreže MAG</t>
  </si>
  <si>
    <t>Armatura nad  ø 12 mm</t>
  </si>
  <si>
    <t>Dobava, polaganje in vezanje srednje komplicirane armature S500A
Obračun po armaturnem izvlečku:</t>
  </si>
  <si>
    <t>Tlak skladišče:
 -Cementni estrih deb 5cm
 -Pe folija 02 mm
 -Izolacija iz ekstrudiranega polistirena  EPS deb 8cm (Točkovno zalepljene na podlago – medetažno AB ploščo)</t>
  </si>
  <si>
    <t>Vlagoodporna MK plošča  kot npr. GKB-I, deb.2x12,5mm</t>
  </si>
  <si>
    <t>Sistemska podkonstrukcija deb. 75 mm, vmes izolacija iz mineralne volne deb. 50 mm</t>
  </si>
  <si>
    <t>Vlagoodporna MK plošča  kot npr. GKB-I, deb. 2x12,5 mm</t>
  </si>
  <si>
    <t>Vlagoodporna MK plošča  kot npr. GKB-I, deb. 2x12,5mm</t>
  </si>
  <si>
    <t>Sistemska podkonstrukcija deb.50mm,  odmik od stene do 15cm, vmes izolacija iz mineralne volne deb. 100mm</t>
  </si>
  <si>
    <t>Stenska obloga obloge zunanjega zidu ob dvigalu, sistema kot npr. Knauf W625, v sestavi:</t>
  </si>
  <si>
    <t>Sistemska podkonstrukcija deb. 50 mm,  odmik od stene do 15 cm, vmes izolacija iz mineralne volne deb. 100 mm</t>
  </si>
  <si>
    <t>Izdelava niše z vrati v zunanji oblogi ob dvigalu,  dim. 80 x 207 cm, v lesenem ali kovinskem okvirju, obloga mavčnokartonska plošča deb. 15 mm, nevidno z zunanje strani in s skritimi panti. Vrata imajo ključavnico.</t>
  </si>
  <si>
    <t xml:space="preserve">Izdelava, dobava in montaža lesenih nosilnih gred mostovža, iz hrastovega ali jesenovega lesa 1. kat,. prereza 16x16 cm. Končna obdelava je potapljanje v Silvanolin ali ustrezno. Kompletno s potrebnim vpasovanjem, spojnim in pritrdilnim materialom. Elementi dolžine : 5x 177 cm, 1x 312 cm, 1x 232 cm, 1x 145 cm. Točne dolžine prilagoditi stanju na licu mesta.    </t>
  </si>
  <si>
    <t>Izdelava podaljškov nosilnih prečnih gred lomljenega mostovža ob eni polovici okrog vodnjaka iz gred dim 10 x 16 cm. Elementi dolžine 6x 45 cm, 1x 110 cm. Točne dolžine in kote prirezovanja izvesti po načrtu in glede na stanje na licu mesta.</t>
  </si>
  <si>
    <t>Dobava in izdelava tlaka mostovža iz vzdolžnih  jesenovih lamel 8x8 cm, privijačenih na spodnje nosilne lesene grede. Med lamelami so prazne fuge širine 5 mm. Poglobljene glave vijakov so zgoraj zaprte z alu vidnimi čepi točno v ravnini tal.  Les je zaščiten s potopljanjem v Silvanolin ali ustrezno. Lamele se spajajo po dolžini na preklop v poševnem prirezu.</t>
  </si>
  <si>
    <t>Ravni mostovž</t>
  </si>
  <si>
    <t>Dvanajstkotni mostovž - razširitev</t>
  </si>
  <si>
    <t>Tlak v območju med skalami ob vhodu. Lamele so nalepljene na betonsko podlago v naklonu 3,2 %. Ob stikih so poglobljeni alu čepi.</t>
  </si>
  <si>
    <t xml:space="preserve">Dobava in polaganje kant hrastovega ali jesenovega parketa (v skladišču). Zaključek ob kamnitem zidu s poglobljeno fugo iz inox L profila 30x20 mm. Vključeno polganje izravnalne mase, brušenje, kitanje, oljenje.                                                   </t>
  </si>
  <si>
    <t>Izdelava im montaža stebrov jeklene ograje mostovža v obliki inox stojk višine 118 cm, deb. 12 mm in  širine 55/30 mm s petimi luknjami ø 5 mm za inox pletenice . Na vrhu stojke je inox glava ø 30 mm  l= 55 mm, vse obdelano peskano s steklenimi kroglicami. V ceni upoštevati še pritrditev stojke na lesen tramič tlaka mostovža z inox objemko U 80x88x8 mm z vijakom.</t>
  </si>
  <si>
    <t>Izdelava, dobava in montaža INOX AlSi 316 L (1.4404) ročaja ograje iz cevi 30x30x 3mm, vijačen na glavo stojke z inox imbusom z utopljeno glavo, obdelano s peskanjem s steklenimi kroglicami.</t>
  </si>
  <si>
    <t xml:space="preserve">Dobava in vgradnja INOX AlSi 316 pletenice ø 4mm, kompletno s pritrdilnimi in napenjalnimi terminali. </t>
  </si>
  <si>
    <t>Izdelava, dobava in montaža INOX AlSi 316 ploščatega profila  100x5 mm, kot vzdolžni zaščitni robnik mostovža, privit na končne robne tramiče s previsom 4 cm navzgo.</t>
  </si>
  <si>
    <t>Izdelava in montaža zidne JEKOR obloge -»zagatnice«- obloga ab konstrukcije in kamnitega zidu ter skalnega terena:
Jekor pločevina deb. 3 mm, zgibana poševno na vertikalah, vijačena z imbus vijaki v beton ali kamen.
Običajna širina lamel je 37 cm ali pa je prilagojena dimenziji na licu mesta, višine so različne (po načrtu). V ceno vključiti tudi dve lameli, ki se odpirata kot vrata.</t>
  </si>
  <si>
    <t>Na betonu in kamnitem zidu</t>
  </si>
  <si>
    <t>Na skali ob vstopu na mostovž</t>
  </si>
  <si>
    <t>Izdelava in montaža stojk mostovža : Dywidag palice  ø 16 mm so uvrtane v talno skalo cca 30 cm globoko in zgoraj v prečni leseni nosilec mostovža.  Dywidag oporna matico ø 100 mm je na skali, druga pa pod nosilno leseno prečko mostovža.</t>
  </si>
  <si>
    <t>Izvedba priključka AB medetažne plošče na kamniti zid z jekor profolom: Izdelava in montaža jekor »S« profila iz jekor pločevine deb. 8 mm, razvite šir. 30 cm,  s sidrnimi zidnimi ploščami dim. 150x150x8 mm, preko katerih je profil sidran v zid z dywidag sidri.</t>
  </si>
  <si>
    <t>Izvedba obrobe AB plošče proti dvoetažnemu prostoru: Izdelava in montaža jekor profila iz ravne ploskve in S zaključka, razvite širine 62 cm,  deb. 6 mm. Profil ima navarjena dywidag sidra za  spoj z AB ploščo.</t>
  </si>
  <si>
    <t xml:space="preserve">Izdelava in montaža triramnega stopnišča trapezne tlorisne oblike. Izdelava po detajlnih načrtih arhitekta, z vsem potrebnim montažnim, spojnim  in pritrdilnim materialom, vsemi potrebnimi obdelavami in montažo. Stopnišče izdelano iz elementov:
</t>
  </si>
  <si>
    <t xml:space="preserve">Nosilne stranice stopniščnih ram so iz INOX dvojnih plošč - trakov med seboj vijačenih z distanco 10mm. Dim.  inox stranic 220 mm x 10 mm x 2 kos. Ti robni nosilci so med seboj povezani s horizontalnimi inox podporami deb. 4 mm, zgibanimi v »Z« obliko. Imajo zobaste krajne zaključke za suhi spoj z stopniščno ramo, ki ima za to tudi ustrezne izreze.  Izrezi so izdelani z CNC strojem. Ves inox je peskan z steklenimi kroglicami. </t>
  </si>
  <si>
    <t>Nastopne ploskve stopnic in podestov so iz litega železa. Stopnica ima spredaj odebelitev na spodnji stranici dve bradavici za vijačenje na inox prečko. Zgornja ploskev ima protidrsno pikčasto površino. Vse po načrtu.
Podesti so sestavljeni iz istih kosov, a brez sprednje robne ojačitve. Trapezni podest ima poševno prirezane kose. Stopnice se zaščitijo z mat. brezbarvnim lakom.
Izvajalec mora izdelati delavniški načrt in ga dati v podpis projektantu.</t>
  </si>
  <si>
    <t>Nastopne ploskve dim. 102x29 cm</t>
  </si>
  <si>
    <t>Podestne nastopne ploskve dim. 102x29 cm</t>
  </si>
  <si>
    <t>Izdelava, dobava in montaža ograje stopnišča, izdelano iz elementov: Inox stojke dolž. 128 cm šir. 55 mm, deb. 12 mm, so spodaj prirezane za naslon na stopniščno ramo. Zgoraj imajo inox glavo ø 30 mm, dolžine 85 mm, Zgoraj je ročaj inox 30x30 mm, vijačen na glavo stojke z inox imbusom z utopljeno glavo, skozi stojke potekajo inox pletenice ø 4 mm s pritrdilnimi in napenjalnimi terminali, peskao s steklenimi kroglicami.</t>
  </si>
  <si>
    <t>Izdelava in montaža nosilnih stebrov jeklenega stopnišča iz jekor »S« profilov deb. 8 mm razvite širine 33 cm, različnih dolžin, s sidranjem - navarjenjem na stopniščne rame in v AB temelje. Navedene dolžine so približne in jih bo potrebno  točno prilagoditi na teren na licu mesta,
okvirne dolžine: 85, 95, 200, 240, 120, 120 cm.</t>
  </si>
  <si>
    <t>Izdelava in montaža konzol iz dywidag palic ø 40 mm, dolžine cca 40 cm, za sidranje nosilne rame podesta v zid G1. Sidro je vstavljeno v zidno vrtino in vlepljeno, v inox ramo stopnic pa privarjeno.</t>
  </si>
  <si>
    <t>Izdelava, dobava in montaža notranjih vhodnih vrat v obstoječem kamnitem portalu - skladišče v pritličju - vrata panelna, v lesenem podboju in  dim. 100x192 cm. Vrata so furnirana v enaki barvi in obdelavi, kot so obstoječi stropni nosilci. Spodaj je pripira na leseno oblogo, ki je stopnica. Imajo cilindrično ključavnico.</t>
  </si>
  <si>
    <t>Izdelava, dobava in montaža zasteklitev in avtomatskih steklenih drsnih vrat FZ1 ,FZ2 in AVS1:  dim 296 + 223 x 243 cm sestoji iz fiksnega stekla FZ1 dim. 296x243 cm in FZ2 dim. 133x 243 cm in drsnih vrat AVS1 90x243 cm. Izvedba iz lepljenega kaljenega stekla 5+5mm. Vrata imajo tanek alu okvir 2 cm in zgornje avtomatsko vodilo viš 7 cm. FZ1 je zadaj satinirano  (zaslanja WC kabino). Pri tleh je alu zaščitna letev v barvi jekorja.
Vrata imajo stikalo za zaklepanje na zidani steni. Omogočeno je avtomatsko odpiranje ob požaru.</t>
  </si>
  <si>
    <t>Izdelava, dobava in montaža avtomatskih steklenih dvokrilnih drsnih vrat AVS2, dim. 150 x 212 cm iz kaljenega, lepljenega stekla 5+5 mm v tankem 2 cm alu okvirju barve jekor. Zgornje vodilo ležeče viš 7cm, barve jekor. Vrata imajo možnost zaklepanja in avtomatskega odpiranje ob požaru.</t>
  </si>
  <si>
    <t>Izdelava, dobava in montaža ograje podesta pritličja ob dvigalni ploščadi z izstopnimi vrati za gibalno ovirane: Ograja je iz lepljenega, kaljenega stekla 8+8 mm,  višine 110+16 cm. V tlorisu  je dvakrat, lomljena s kraki: dolž. 132 cm in 50 cm + 90cm kot vrata s tečaji na inox vertikali, (kjer se zopet lomi) + 45 cm (do stopniščne ograje).  Ograja je spodaj vpeta nad AB ploščo (v talnih slojih 15 cm višine) med inox kotnikom 150 x 100 x 5 mm in zunanjo obrobo iz jekor pločevine višine 37 cm, deb. 8 mm, ki je sidran v AB ploščo. V vogalu ima inox stojko L 65/5 mm.</t>
  </si>
  <si>
    <t>Dobava in montaža zasteklitve strelne line iz kaljenega lepljenega stekla dim. 107x130 cm deb. 10+10 mm. Plošča ima peskan rob in prozorno tesnilo, ki se prilagaja kamniti površini. Steklo je spodaj podprto na dveh mestih, kjer je steklo polkrožno izrezano in sloni na imbus vijakih s struženo plastično oblogo. Prečno preko stekla poteka  še zapora 40x12 mm z odprtino v središču – Fe prečke, v katero se pogrezne trikotna inox zagozda 166x100x102 mm.</t>
  </si>
  <si>
    <t>Izdelava, dobava in vgradnja kamnitega tlaka v pritličju - podest ob dvigalnem jašku -  iz plošč Hotaveljčana sive barve, deb. 2,5 cm v pasovih širin 13 cm, 28 cm in 41cm, dolžine minimum 60 cm. Kamen enake vrste in vzorcev kot obstoječi pred WC kabino in garderobo.
Pritličje -podest ob dvigalnem jašku</t>
  </si>
  <si>
    <t>Izdelava, dobava in montaža dvižne ploščadi za omogočanje mobilnosti gibalno oviranih, kot npr. CASPER, z osnovnimi karakteristikami:</t>
  </si>
  <si>
    <t>Nosilnost:  300 kg</t>
  </si>
  <si>
    <t>Višina dviga:  2,20 m</t>
  </si>
  <si>
    <t>Hitrost vožnje:  0,15 m/sek</t>
  </si>
  <si>
    <t>Število postaj:  2</t>
  </si>
  <si>
    <t>Število dohodov:  2, prehodna</t>
  </si>
  <si>
    <t>Vrsta pogona:  Električni</t>
  </si>
  <si>
    <t>Priključna moč in napetost: 320 V, 50 HZ, 13 A</t>
  </si>
  <si>
    <t>Dimenzija ploščadi:  1100 x 1400 mm, s kabinskimi tipkami (Tothmann)</t>
  </si>
  <si>
    <t>Vrata zgoraj:  Enokrilna, steklena, 900/1400 mm</t>
  </si>
  <si>
    <t>Vrata spodaj:  Enokrilna, Alu-steklena, 900/1100 mm</t>
  </si>
  <si>
    <t>Pozivna tipka: Nameščena ob etažnih vratih in v kabini, z optičnim signalom</t>
  </si>
  <si>
    <t>Dvigalni jašek: Zaprt z varnostnim steklom</t>
  </si>
  <si>
    <t>Ostalo:  Vsi delo dv. ploščadi so končno obdelani, vključno s kabino</t>
  </si>
  <si>
    <t xml:space="preserve"> -  </t>
  </si>
  <si>
    <t xml:space="preserve">Zajeto v ceni:  Izdelava podlog za pripravo zaključnih gradbenih del, izdelava dokumentacije, tehnični pregled ZVD in IVD,  Certifikat in izdaja pozitivne strokovne ocene </t>
  </si>
  <si>
    <t>A.</t>
  </si>
  <si>
    <t>C.</t>
  </si>
  <si>
    <t>D.</t>
  </si>
  <si>
    <t>ELEKTRO-INSTALACIJSKA DELA</t>
  </si>
  <si>
    <t>E.</t>
  </si>
  <si>
    <t>PROJEKTANTSKI NADZOR</t>
  </si>
  <si>
    <t>Žaganje s krožno žago s haljenjem z vodo, po m2 razvite rezane površine, globine cca 30cm, poševno</t>
  </si>
  <si>
    <t>MESTNA OBČINA LJUBLJANA, 
Mestni trg 1, 1000 Ljubljana</t>
  </si>
  <si>
    <t>Datum:</t>
  </si>
  <si>
    <t>Arhitektura</t>
  </si>
  <si>
    <t>št.proj.:</t>
  </si>
  <si>
    <t>Gradbene konstrukcije</t>
  </si>
  <si>
    <t>Električne instalacije in oprema</t>
  </si>
  <si>
    <t xml:space="preserve">
REKAPITULACIJA</t>
  </si>
  <si>
    <t>NEPREDVIDENA DELA 10 %</t>
  </si>
  <si>
    <t>F.</t>
  </si>
  <si>
    <t xml:space="preserve">IZDELAVA PID </t>
  </si>
  <si>
    <t xml:space="preserve">PROJEKTANTSKI NADZOR </t>
  </si>
  <si>
    <t xml:space="preserve">DDV 22,00 %   </t>
  </si>
  <si>
    <t xml:space="preserve">SKUPAJ Z DDV:   </t>
  </si>
  <si>
    <t>SPLOŠNO, OPOMBE ter DRUGA POJASNILA in ZAHTEVE</t>
  </si>
  <si>
    <t>Ponudba mora vsebovati ves pritrditveni material, vgradnjo zaključnih profilov, pločevin in kotnikov, izdelavo vseh potrebnih podkonstrukcij, dodatnega izsekavanja AB in zidanih sten, ponovnega odpiranja montažnih sten in podobna dela potrebna za vgradnjo posameznega elementa objekta, izdelavo vseh drobnih gradbenih, obrtniških in instalacijskih del ter ostalega četudi to ni neposredno navedeno popisu GOI del, a je kljub temu razvidno iz grafičnih prilog in ostalih prej naštetih sestavnih delov projekta</t>
  </si>
  <si>
    <t>Skladno z zahtevami Zakona o javnem naročanju (ZJN-3) morebitni v popisu predlagani proizvajalci ali dobavitelji ne pogojujejo oz. prejudicirajo izbora, ampak pomenijo samo minimalni nivo zahtev, spremembe potrdi projektant in naročnik</t>
  </si>
  <si>
    <t>Ponudba za izvedbo GOI mora vsebovati tudi:</t>
  </si>
  <si>
    <t xml:space="preserve">Vse stroške, ki zajemajo izvedbo del in materiala po popisu GOI del, popisom GOI del za izvedbo priključkov na komunalno, vodovodno, tk, kabelsko, elektro in drugo infrastrukturo </t>
  </si>
  <si>
    <t>Vse splošne in stalne stroške povezane z organizacijo in delom na gradbišču</t>
  </si>
  <si>
    <t>Transportne stroške v območju in izven območja gradbišča, nujno uporabljati tovornjake in mehanizacijo, ki jo dopuščajo nosilnosti in omejeno širino dostopnih poti!</t>
  </si>
  <si>
    <t>Stroške in pridobivanja soglasij za morebitno ureditev prometa in zapore cest</t>
  </si>
  <si>
    <t>Stroške uradnega geodeta pri zakoličbi objekta, določitvi kote temeljenja, obiske geodeta med gradnjo pri kontroli posedkov ter izdelavi uradnega posnetka izvedenega stanja s podzemnim katastrom, izdelave moebitne parcelacije ter pripravo potrebne dokumentacije za vpis v zemljiško knjigo</t>
  </si>
  <si>
    <t>Stroške morebitnega ogrevanja in razvlaževanja prostorov med gradnjo, vse potrebne dodatke v beton in vezne materiale v primeru izvedbe objekta pozimi oz. pri nižjih temperaturah</t>
  </si>
  <si>
    <t>Upoštevanje določil Varnostnega načrta in sodelovanje s koordinatorjem za varstvo pri delu na gradbišču</t>
  </si>
  <si>
    <t>Pridobivanje vseh potrebnih soglasij in mnenj, vse meritve kakovosti in projektiranih parametrov vgrajenih materialov in naprav, vsa atestna dokumentacija, garancije in potrdila o vgrajenih materialih ter izvedba kompletnega tehničnega pregleda s pripravo kompletne tehnične dokumentacije za tehnični pregled</t>
  </si>
  <si>
    <t>Predajo vseh v načrte vnešenih sprememb med gradnjo (potrjenih s strani odgovornega vodje projekta, odgovornega projektanta in odgovornega nadzornika)</t>
  </si>
  <si>
    <t>Pridobivanja internih meritev kakovosti vgrajenih materialov, atesti, garancije in potrdila vgrajenih materialov v pripravi dela prevzemnika del</t>
  </si>
  <si>
    <t>Morebitne stroški povezane s predstavitvami posameznih predvidenih in vgrajenih materialov naročniku</t>
  </si>
  <si>
    <t>Stroške, ki nastanejo zaradi prilagajanja časovnega načrta izvedbe glede na obstoječe stanje,</t>
  </si>
  <si>
    <t>Izdelavo vseh v tehničnem poročilu, grafičnih prilogah in popisu navedenih vzorcev</t>
  </si>
  <si>
    <t>Izdelavo delavniških načrtov jeklenih konstrukcij (potrdi jih odg. proj. grad. konst.)</t>
  </si>
  <si>
    <t>Izdelavo demontažnih načrtov</t>
  </si>
  <si>
    <t>Izdelavo vseh delavniških in montažnih načrtov</t>
  </si>
  <si>
    <t xml:space="preserve">Stroške izdelave vzorcev v primernem merilu na zahtevo odgovornega projektanta </t>
  </si>
  <si>
    <t>Stroške vzorcev vrat z vsemi podboji, finalnimi obdelavami, zaključni obrobami in okovjem</t>
  </si>
  <si>
    <t>Stroške vzorcev za parket in zaključne letve</t>
  </si>
  <si>
    <t>Vzorce potrdi odgovorni projektant, strokovni nadzor in predstavnik naročnika oz. investitorja. Vgradnja ali izvedba delov objekta, za katere je potrebno izdelati vzorce, brez pisne potrditve ni dovoljena</t>
  </si>
  <si>
    <t>Pisna potrditev vzorcev mora biti vnešena v gradbeni dnevnik in se upošteva kot bistveni element tehničnega pregleda objekta.</t>
  </si>
  <si>
    <t>PRIPRAVLJALNO-ZAKLJUČNA DELA</t>
  </si>
  <si>
    <t>Stroške nakladanja in razkladanja odvoza odpadkov in ostalega materiala na stalno deponijo izvajalca, razkladanje, morebitno razgrinjanje ter plačila vseh dovoljenj in potrebne komunalne in energetske pristojbine na deponijo</t>
  </si>
  <si>
    <t>Stroške vzorcev za vse stenske in talne obloge</t>
  </si>
  <si>
    <t>m²</t>
  </si>
  <si>
    <t>m</t>
  </si>
  <si>
    <t>Izdelava in namestitev pregrade (podkonstrukcija + iveral ali ustrezno), ki bo omogočala nemoteno delovanje vzporednih objekov ob gradbišču, predvsem Galerije S (ZAPORA 1) in garderob ter invalidskega WC v traktu G. Pregrada mora v celoti onemogočati prehod prahu in mora s pogleda obiskovalcev prevlečena v črni ali temu ustrezni filc. Zapore izvesti v dogovoru z naročnikom in dokumentacijo. Zapore si bodo sledile glede na dokončanje posameznih faz GOI del.</t>
  </si>
  <si>
    <t>Izdelava in namestitev pregrade (podkonstrukcija + iveral ali ustrezno), ki bo omogočala nemoteno delovanje vzporednih objekov ob gradbišču, predvsem Galerije S (ZAPORA 2). Pregrada mora v celoti onemogočati prehod prahu in mora s pogleda obiskovalcev prevlečena v črni ali temu ustrezni filc. Zapore izvesti v dogovoru z naročnikom in dokumentacijo.</t>
  </si>
  <si>
    <t>Izdelava in namestitev pregrade (podkonstrukcija + iveral ali ustrezno, ki bo omogočala nemoteno delovanje vzporednih objekov ob gradbišču, predvsem Galerije S (ZAPORA 3). Pregrada mora v celoti onemogočati prehod prahu in mora s pogleda obiskovalcev prevlečena v črni ali temu ustrezni filc. Zapora bo kratkotrajna, izvesti v dogovoru z naročnikom in dokumentacijo.</t>
  </si>
  <si>
    <t>Vsakodnevno čiščenje transportnih poti pred odpiralnim časom Gradu</t>
  </si>
  <si>
    <t>h</t>
  </si>
  <si>
    <t>Končno detaljno čiščenje pred tehničnim pregledom</t>
  </si>
  <si>
    <t>Zavarovanje gradbišča s trakovi, mrežami in opozorilnimi tablami, v skladu s Pravilnikom o načinu označitve in organizaciji ureditve gradbišča</t>
  </si>
  <si>
    <t>Izdelava in namestitev gradbiščne table, v skladu z Pravilnikom o načinu označitve in organizaciji ureditve gradbišča.</t>
  </si>
  <si>
    <t>Zaščitni mat. premaz očiščenega skalnega terena s premazom SILRES BS OH 100 Wacker.</t>
  </si>
  <si>
    <t>Režijska dela KV delavec</t>
  </si>
  <si>
    <t>Režijska dela VKV delavec</t>
  </si>
  <si>
    <t>4.1</t>
  </si>
  <si>
    <t>4.2</t>
  </si>
  <si>
    <t>4.3</t>
  </si>
  <si>
    <t>4.4</t>
  </si>
  <si>
    <t>4.5</t>
  </si>
  <si>
    <t>4.6</t>
  </si>
  <si>
    <t>4.7</t>
  </si>
  <si>
    <t>4.8</t>
  </si>
  <si>
    <t>4.9</t>
  </si>
  <si>
    <t>4.10</t>
  </si>
  <si>
    <t>4.11</t>
  </si>
  <si>
    <t>4.12</t>
  </si>
  <si>
    <t>4.13</t>
  </si>
  <si>
    <t>4.14</t>
  </si>
  <si>
    <t>4.15</t>
  </si>
  <si>
    <t>4.16</t>
  </si>
  <si>
    <t>4.17</t>
  </si>
  <si>
    <t>4.18</t>
  </si>
  <si>
    <t>4.19</t>
  </si>
  <si>
    <t>4.20</t>
  </si>
  <si>
    <t>4.21</t>
  </si>
  <si>
    <t>Vsi INOX elementi (četudi ni v načrtu ali popisu GOI del posebej označeno) morajo biti AlSi 316L (1.4404) in vsi JEKOR (Corten) elementi najman kakovostnega razreda S325J2W in morajo biti končno pasivizirani</t>
  </si>
  <si>
    <t>Vsi jekleni elementi (četudi ni v načrtu ali popisu GOI del posebej označeno) morajo biti primerno protikorozijsko zaščiteni tako, da je zagotovljen garancijski rok in življenska doba.</t>
  </si>
  <si>
    <t>Ponudnik stroške iz poglavja SPLOŠNO, OPOMBE ter DRUGA POJASNILA in ZAHTEVE vrednoti za celotno poglavje skupaj!</t>
  </si>
  <si>
    <t>SKUPAJ:</t>
  </si>
  <si>
    <t>SKUPAJ</t>
  </si>
  <si>
    <t xml:space="preserve">Izdelava poševne vrtine skozi kamnito steno vodnjaka (za pogled v vodnjak) ø 80 mm, dolžine cca 80 cm. Točno mesto vrtine določiti projektant. Zaradi omejene stabilnosti vodnjaka je potrebno zelo previdno kronsko ali temu ustrezno vrtanje.                                                                                                </t>
  </si>
  <si>
    <t>Beton C25/30 skupaj:</t>
  </si>
  <si>
    <t>Opaž, obračun po m2 razvite površine opaženega betona</t>
  </si>
  <si>
    <t>Opaž</t>
  </si>
  <si>
    <t>Dobava in vgrajevanje betona  C25/30 v medetažno ploščo trakta G .
Plošča ima v stiku z zidom robni zaključek iz jekor S profila, ki je sidran v zid z dywidag  sidri (v posebni postavki).
Izvedba : s spodnje strani viden gladki opaž - vidni beton!
Plošča debeline 20 cm.</t>
  </si>
  <si>
    <t>Beton</t>
  </si>
  <si>
    <t>Opaž robu h = 12 cm</t>
  </si>
  <si>
    <t>Izdelava mikroarmiranih cementnih estrihov, vključlno z vgradnjo robnega traku, izvedbo ustreznih diletacij, potrebno PP mikroarmaturo 0,95 kg/m3, beton C20/25 ter vse potrebne izolacije, v sestavi:</t>
  </si>
  <si>
    <t>Tlak podesta ob dvigalni ploščadi:
 -Cementni estrih deb. 4 cm
 -Pe folija 0,2 mm
 -Izolacija iz ekstrudiranega polistirena  EPS deb. 8 cm</t>
  </si>
  <si>
    <t>Izdelava poševne vrtine skozi kamnito steno G2 in AB steno kuhijne Vinoteke, izvrtina  ø 50 mm dolžine cca 180 cm,  za dovod elektro-instalacij iz elektro omare hodnika Vinoteke. Cev je upoštevana pri elektro instalacijah.</t>
  </si>
  <si>
    <t>Beton:</t>
  </si>
  <si>
    <t>Dobava in vgradnja betona C25/30  v krožne temelje ø 30 cm, globine 70 cm. Temelji minimalno gledajo izven površine skale. Kompletno izkop z rušenjem z ročnimi električnimi udarnimi kladivi, beton, armatura 120 kg/m3, opaž  PVC cev ø 30 cm</t>
  </si>
  <si>
    <t xml:space="preserve">SKUPAJ </t>
  </si>
  <si>
    <t>Dobava in vgradnja induktivne zanke za senzorično ovirane</t>
  </si>
  <si>
    <t>RAZNA DELA - OSTALO</t>
  </si>
  <si>
    <t>SVETILKE</t>
  </si>
  <si>
    <t>V ceni je upoštevana dobava in vgradnja, vključno z montažnim materialom in regulacijo</t>
  </si>
  <si>
    <t>SV 1
Nadgradna svetilka npr. Viabizzuno N55 z optično lečo 180, 19,9 W, 700 Ma, 2140 Lm, CRI&gt;95, 3000 K, IP 40, DELI regulacija</t>
  </si>
  <si>
    <t>SV 2
Nadgradni reflektor npr. Shape Copact za osvetlitev slik z optično nastavitvijo kota 20 - 40 ° in kovinska krila za geometrijske oblike skupaj z bazo, 15 W, 850 Lm, 3000 K, CRI&gt;90, 3000 K, IP 40, DELI regulacija</t>
  </si>
  <si>
    <t>SV 3
Nadgradni reflektor npr. Shape Copact za osvetlitev slik z optično nastavitvijo kota 20 - 40 ° in kovinska krila za geometrijske oblike skupaj z z adapterjem za tračnico 3 phase, 15 W, 850 Lm, 3000 K, CRI&gt;90, 3000 K, IP 40, DELI regulacija.</t>
  </si>
  <si>
    <t>Nadgradna 3-fazna tračnica skupaj z dovodom el. energije, zaključki in povezovalnim elementom v črni barvi 4000 mm</t>
  </si>
  <si>
    <t>SV 4
LED profil npr. Macrolux MA 12, pritrjen na spodnjo stran mostu, osvetljuje pod kotom 45°, kot osvetlitve 60°, skupaj z LED trakom 14,9 W / 24 V, 2570 Lm, 2700 K, 1m, DALI regilacija</t>
  </si>
  <si>
    <t>Napajalnik ELG 200 W / 24 V, IP 67</t>
  </si>
  <si>
    <t>SV 5
LED profil npr. Macrolux MB 15, pritrjen v kovinskem profilu stropa, kot osvetlitve 60°, skupaj z LED trakom, 6,5 W, 24 V, 1190 LM/m, 2700 K, 1 m, DALI regulacija</t>
  </si>
  <si>
    <t>Napajalnik ELG 100 W, 24 V, IP 67</t>
  </si>
  <si>
    <t>Napajalnik ELG 35 W, 24 V, IP 67</t>
  </si>
  <si>
    <t>Pomoč pri koordinaciji, strokovnem in projektantskem nadzoru ter prezentaciji tehnoloških in drugih rešitev in del.</t>
  </si>
  <si>
    <t xml:space="preserve">Projektant je po 12. členu Gradbenega zakona (Uradni list RS, št. 61 in 72/2017) odgovoren za izdelavo, celovitost in medsebojno usklajenost vseh delov projektne dokumentacije. </t>
  </si>
  <si>
    <t>Po zgoraj omenenem Zakonu je zakonska obveza nadzora pri gradnji prepuščena strokovnemu nadzorniku, vendar se je naročnik odločil pri gradnji predmetnega objekta za dodatni vzporedni projektantski nadzor.</t>
  </si>
  <si>
    <t>Obveznosti projektantov v projektantskem nadzoru so:</t>
  </si>
  <si>
    <t>Ponudnk-izvajalec GOI del sklapa pogodbe s projektanti za izvajanje projektantskega nadzora in stroške upošteva v ponudbi oz. pogodbenem predračunu.</t>
  </si>
  <si>
    <t>Zastopanje interesov investitorja.</t>
  </si>
  <si>
    <t>Sodelovanje z izvajalcem, investitorjem, koordinatorjem in strokovnim nadzorom.</t>
  </si>
  <si>
    <t>Udeležba na gradbenih koordinacijah in posvetih.</t>
  </si>
  <si>
    <t>Nadzor nad izvajanjem del skladu s projektno dokumentacijo.</t>
  </si>
  <si>
    <t>Projektantski nadzor lahko izvajajo samo odgovorni projektant in projektanti posameznih delov projekta. Glede na zahtevnost projekta preboja pod grajskim dvoriščem in zahtevnih statičnih rešitev je vključevanje projektanto in sodelovanje s strokovnim nadzorom nujno.</t>
  </si>
  <si>
    <t>Pod postavko Izdelava PID mora ponudnik upoštevati vsa določila  Pravilnika o podrobnejši vsebini dokumntacij in obrazcih, povezanih z graditvijo objektova (Uradni list RS, št. 36/2018 z dne 30.05.2018), s posebim poudarkom na določila 23. in 24. člena Pravilnika o Projektni dokumentaciji izvedenih del in določil 28. in 29. člena istega Pravilnika glede dokumentacije o zanesljivosti objekta ter navodil za obratovanje in vzdrževanje.</t>
  </si>
  <si>
    <t>Projektna dokumentacija izvedenih del:</t>
  </si>
  <si>
    <t>Dokazilo o zanesljivosti objekta mora vsebovati:</t>
  </si>
  <si>
    <t>Vodilna mapa se mora izdelati na obrazcu iz priloge Pravilnika in vsebuje:</t>
  </si>
  <si>
    <t>Navodila za obratovanje in vzdrževanje objekta  vsebujejo slikovna gradiva, tehnične prikaze in besedila v obliki jamstev, potrdil, seznamov, shem in podobnih sestavin, ki določajo pravila za obratovanje in vzdrževanje objekta, vgrajenih inštalacij, naprav in opreme. Z navodili za obratovanje in vzdrževanje se določijo tudi:</t>
  </si>
  <si>
    <t>Izdelava PID + 4 izvodi v pisni obliki + PDF + DWG</t>
  </si>
  <si>
    <t>Je namenjena pridobitvi uporabnega dovoljenja, evidentiranju objekta ter uporabi in vzdrževanju objekta.</t>
  </si>
  <si>
    <t>Mora prikazovati morebitna odstopanja od projektne dokumentacije za pridobitev mnenj in gradbenega dovoljenja, ki je bila sestavni del gradbenega dovoljenja, in od projektne dokumentacije za izvedbo gradnje, ki je bila priložena pri prijavi začetka gradnje, na način, ki omogoča jasno prepoznavnost spremenjenih delov ali lastnosti objekta.</t>
  </si>
  <si>
    <t>Vsebuje vodilni načrt in druge načrte s strokovnih področij pooblaščenih arhitektov in inženirjev.</t>
  </si>
  <si>
    <t>Navodila za obratovanje in vzdrževanje objekta.</t>
  </si>
  <si>
    <t>Vodilno mapo dokazila o zanesljivosti objekta.</t>
  </si>
  <si>
    <t>Mape s prilogami.</t>
  </si>
  <si>
    <t>IZDELAVA PID (Projekt izvedenih del)</t>
  </si>
  <si>
    <t>Tabelarično kazalo dokazil o zanesljivosti objekta.</t>
  </si>
  <si>
    <t>Izjavo, ki jo podpišeta nadzornik in izvajalec.</t>
  </si>
  <si>
    <t>Podatke o udeležencih, ki so sodelovali pri graditvi.</t>
  </si>
  <si>
    <t>Osnovne podatke o objektu in dokazilu o zanesljivosti objekta.</t>
  </si>
  <si>
    <t>Mapo s prilogami sestavljajo tabelarično kazalo v delu, ki se nanaša na dokazila v posamezni mapi in dokazila z oštevilčenjem in v zaporedju, kot so navedena v tabelaričnem kazalu dokazil in obsegajo potrdila, poročila, ocene, ateste, certifikate, izjave o lastnostih, meritve, komisijske zapisnike, izkaze in druga dokazila o:</t>
  </si>
  <si>
    <t>Upoštevanju predpisov, ki urejajo bistvene in druge zahteve.</t>
  </si>
  <si>
    <t>Kakovosti vgrajenih gradbenih proizvodov, inštalacij, tehnoloških naprav in opreme,</t>
  </si>
  <si>
    <t>Opravljenih preiskavah konstrukcijskih elementov in</t>
  </si>
  <si>
    <t>Pregledu in merjenju vodovodnih, ogrevalnih, električnih in drugih inštalacij ter preizkusu njihovega pravilnega delovanja.</t>
  </si>
  <si>
    <t>Obvezni (minimalni) časovni razmiki in pogoji rednih pregledov ter roki in obseg občasnih pregledov,</t>
  </si>
  <si>
    <t xml:space="preserve">Obseg vzdrževalnih del, s katerimi se zagotavlja, da bo objekt v času uporabe izpolnjeval bistvene zahteve, </t>
  </si>
  <si>
    <t>Zahteve za organizacijske ukrepe z vidika požarne varnosti.</t>
  </si>
  <si>
    <t>Izdelava, dobava in montaža obloge jaška dvigalne ploščadi: Jašek je iz dveh strani zastekljen. Ena stranica je dvodelna fiksna zasteklitev - kaljeno, lepljeno steklo 8+8 mm, dim. 140 x 412 cm z vmesno delilno prečko na višini 211 cm. Druga je vstopna stena enake dimenzije, le da ima vgrajena vrata dim. 90x211 cm v ozkem alu. okvirju. V dveh vogalih je steklo vpeto v  vertikalni dvojni inox L profil L 65 + L40 mm. Montaža na izvedeno betonsko konstrukcijo.</t>
  </si>
  <si>
    <t>Pleskarska obdelava stropa pritličja: obstoječe lesene stropnike z vmesnimi polji iz lesenih desk se očistiti in obnoviti zaščitni mat. premaz, obračun po m2 razvite površine</t>
  </si>
  <si>
    <t>Slikopleskarska obdelava mavčnokartonskih sten in oblog, kompletno glajneje, brušenje in finalno barvanje z 2x latex barvo v tonu po izboriu projektanta.</t>
  </si>
  <si>
    <t>Izdelava opozorilnih in orientacijskih piktogramov ter obvestil, ki bodo po soglasju naročnika, arhitekta in upravljalca nameščeni na Prehodu S-G. Upoštevan pavšal izdelave in montaže 20 opozorilnih in informativnih panelov-tabel  različnih velikosti in načinov izdelave.</t>
  </si>
  <si>
    <t>PREHOD S-G</t>
  </si>
  <si>
    <t>Obnova in dokončanje Ljubljanskega gradu</t>
  </si>
  <si>
    <t>Marec 2020</t>
  </si>
  <si>
    <t>PROJEKTNA DOKUMENTACIJA:</t>
  </si>
  <si>
    <t>-</t>
  </si>
  <si>
    <t>s priborom za montažo, ustreza EN1838 in EN60598-2-22</t>
  </si>
  <si>
    <t>autotest, lokalna AKU baterija, RESCLITE SPOT</t>
  </si>
  <si>
    <t>varnosti, s priborom za montažo, ustreza EN50598-2-22</t>
  </si>
  <si>
    <t>vidna do 30 m, autotest, AKU baterija, 310x65x50 mm</t>
  </si>
  <si>
    <t>50.000 obr.ur</t>
  </si>
  <si>
    <t>Potrdilo o brezhibnosti delovanja varnostne razsvetljave</t>
  </si>
  <si>
    <t>Kabli JY(ST)Y, položeni v ceveh</t>
  </si>
  <si>
    <t xml:space="preserve">  2 x 2 x 0.8 mm2                                              </t>
  </si>
  <si>
    <t>Kabli NYM</t>
  </si>
  <si>
    <t xml:space="preserve">  1 x 1.5 mm2                                </t>
  </si>
  <si>
    <t xml:space="preserve">  2 x 1.5 mm2</t>
  </si>
  <si>
    <t xml:space="preserve">  1 x 2.5 mm2                                </t>
  </si>
  <si>
    <t>Kabli NYM-J</t>
  </si>
  <si>
    <t xml:space="preserve">  3 x 1.5 mm2                            </t>
  </si>
  <si>
    <t xml:space="preserve">  5 x 1.5 mm2                            </t>
  </si>
  <si>
    <t xml:space="preserve">  3 x 2.5 mm2                           </t>
  </si>
  <si>
    <t>Kabli FG16(0)R16, finožični</t>
  </si>
  <si>
    <t>po uredbi CPR 305, SIST EN 50575, razred Cca, s3, d1,a3</t>
  </si>
  <si>
    <t>položeni v ceveh oz. na kabelskih policah</t>
  </si>
  <si>
    <t xml:space="preserve">  3 x 1,5 mm2                                                   </t>
  </si>
  <si>
    <t xml:space="preserve">  5 x 1.5 mm2                           </t>
  </si>
  <si>
    <t xml:space="preserve">  3 x 2.5 mm2                         </t>
  </si>
  <si>
    <t xml:space="preserve">  5 x 10 mm2    </t>
  </si>
  <si>
    <t>Kabelska polica PK, vroče pocinkana, s priborom, širine</t>
  </si>
  <si>
    <t xml:space="preserve">    50 mm        </t>
  </si>
  <si>
    <t xml:space="preserve">Finožični vodnik H07V-K, r/z  (P/F-Y) za izenačitev potencilov                           </t>
  </si>
  <si>
    <t xml:space="preserve">  1 x 4  mm2                              </t>
  </si>
  <si>
    <t xml:space="preserve">  1 x 16 mm2                                 </t>
  </si>
  <si>
    <t>Plastične cevi, samougasne</t>
  </si>
  <si>
    <t xml:space="preserve">    </t>
  </si>
  <si>
    <t>Gibljive plastične cevi, samougasne</t>
  </si>
  <si>
    <t>Pocinkani valjanec FeZn (za E-7,  DIP)</t>
  </si>
  <si>
    <t xml:space="preserve">  20x3 mm                              </t>
  </si>
  <si>
    <t>Vratna centrala za "Panik električne ključavnice", GEZE</t>
  </si>
  <si>
    <t>TZ300SN, AP 230 V, 50 Hz</t>
  </si>
  <si>
    <t xml:space="preserve">Izdelava priključkov opreme         </t>
  </si>
  <si>
    <t xml:space="preserve">  </t>
  </si>
  <si>
    <t xml:space="preserve">Izdelava spoja z vodniki za izenačitev potenciala        </t>
  </si>
  <si>
    <t xml:space="preserve">Doza za izenačitev potenciala PS49              </t>
  </si>
  <si>
    <t>Vtičnica, podometna,  z dozo, 230 V, 16 A, komplet</t>
  </si>
  <si>
    <t xml:space="preserve">  1L+N+PE                 </t>
  </si>
  <si>
    <t>Fiksni priključek, podometna, 230 V, 16 A</t>
  </si>
  <si>
    <t xml:space="preserve">  1L+N+PE </t>
  </si>
  <si>
    <t xml:space="preserve">  3L+N+PE          </t>
  </si>
  <si>
    <t>ENTIAliving sobni upravljalnik razsvetljave</t>
  </si>
  <si>
    <t>2 vhoda, 4 tipke (touch)</t>
  </si>
  <si>
    <t>5V DC, 80x80x25 mm, IP20</t>
  </si>
  <si>
    <t>na pr. EL-TB401</t>
  </si>
  <si>
    <t xml:space="preserve">Pravokotna doza   4 mestna  </t>
  </si>
  <si>
    <t>Masa za  tesnenje skozi požarne cone EI60 s certifikatom</t>
  </si>
  <si>
    <t xml:space="preserve">Izdelava zaščitnega premaza z ognjevarnim premazom na </t>
  </si>
  <si>
    <t xml:space="preserve">vsaki strani zaščitne pregrade v dolžini 2 m   </t>
  </si>
  <si>
    <t xml:space="preserve">Označevanje tokokrogov in naprav po načrtih </t>
  </si>
  <si>
    <t xml:space="preserve">Izvedba priključkov glavnih dovodnih kablov na el.omare </t>
  </si>
  <si>
    <t xml:space="preserve">Razno profilno železo, minizirano              </t>
  </si>
  <si>
    <t xml:space="preserve">Dolbenje v beton, globine 20 mm    </t>
  </si>
  <si>
    <t xml:space="preserve">Drobni material </t>
  </si>
  <si>
    <t>ELEKTRO OMARA E-RO-GAL (obstoječa) !</t>
  </si>
  <si>
    <t>Zamenjava zarjavelega ohišja. Vgraditi plastično ohišje</t>
  </si>
  <si>
    <t>namesto pločevinastega.</t>
  </si>
  <si>
    <t>ELEKTRO OMARA E-8 za prehod S-G</t>
  </si>
  <si>
    <t>v omari so nameščeni napajalniki za LED trakove</t>
  </si>
  <si>
    <t>El. omarica, nadometna,  prozorna vrata, ožičena, IP43</t>
  </si>
  <si>
    <t xml:space="preserve">  za 120  modulov, 590x944x100  mm   </t>
  </si>
  <si>
    <t>kompletno ožičena</t>
  </si>
  <si>
    <t xml:space="preserve">V el.omari je vgrajena naslednja oprema : </t>
  </si>
  <si>
    <t xml:space="preserve">Ločilno stikalo </t>
  </si>
  <si>
    <t xml:space="preserve">  40 A, 3p, 400 V</t>
  </si>
  <si>
    <t>Instalac. odklopnik, 1-p, 15 kA</t>
  </si>
  <si>
    <t xml:space="preserve">   10 A</t>
  </si>
  <si>
    <t xml:space="preserve">   16 A </t>
  </si>
  <si>
    <t>ENTIAliving napajalnik 5V, 35 W DC</t>
  </si>
  <si>
    <t>na pr. EL-PS01-5V</t>
  </si>
  <si>
    <t>ENTIAliving napajalnik DALI 12V DC</t>
  </si>
  <si>
    <t>na pr. EL--PS01-12V</t>
  </si>
  <si>
    <t>ENTIAliving glavni krmilnik, nameščen v elektro omari</t>
  </si>
  <si>
    <t xml:space="preserve">komunikac.ETHERNET, CAN, 2xDO, 5xDI senzorji, </t>
  </si>
  <si>
    <t>4xrazširitveni krmilniki, 1xDO (dimm)</t>
  </si>
  <si>
    <t>5V DC, 105x86x57 mm, IP20</t>
  </si>
  <si>
    <t>na pr. EL-M01</t>
  </si>
  <si>
    <t>ENTIAliving DALI krmilnik, nameščen v elektro omari</t>
  </si>
  <si>
    <t>5V DC, 35x86x57 mm, IP20</t>
  </si>
  <si>
    <t>na pr. EL-CD01 za krmiljenje do 64 svetilk</t>
  </si>
  <si>
    <t>Testiranje, konfiguriranje, zagon, določitev naslovov na</t>
  </si>
  <si>
    <t>krmilnikih, parametriranje, nalaganje konfiguracije na strežnik,</t>
  </si>
  <si>
    <t>funkcionalni preizkus delovanja inštalacije, dokumentiranje</t>
  </si>
  <si>
    <t>nastavitev ter predaja projekta (elektronska oblika) naročniku</t>
  </si>
  <si>
    <t xml:space="preserve">Svetilka z LED sijalko 8 W                          </t>
  </si>
  <si>
    <t>Električni grelec 230 V, 200 W in termostat</t>
  </si>
  <si>
    <t>Vrstne sponke, ustrezno preseku kabla</t>
  </si>
  <si>
    <t>Priklop kablov v elektro omari</t>
  </si>
  <si>
    <t xml:space="preserve">Drobni in vezni material </t>
  </si>
  <si>
    <t>DOPOLNILNA IZENAČITEV POTENCIALA "IP"</t>
  </si>
  <si>
    <t>Plastična omarica n/o, IP40, 315x315x150 mm</t>
  </si>
  <si>
    <t>z zbiralko s priključki</t>
  </si>
  <si>
    <t>DOPOLNILNA IZENAČITEV POTENCIALA "DIP"</t>
  </si>
  <si>
    <t>Plastična omarica n/o, IP40,  630x315x150 mm</t>
  </si>
  <si>
    <t>KOMUNIKACIJSKO VOZLIŠČE KV je obstoječe v vinoteki!</t>
  </si>
  <si>
    <t>FTP LAN kabel, LSHO, cat 6A, 500 MHz, 23 AWG</t>
  </si>
  <si>
    <t>razr. Cca po uredbi CPR 305, visoke zahteve, zelen</t>
  </si>
  <si>
    <t xml:space="preserve">  4x2 parice,   cat.6</t>
  </si>
  <si>
    <t xml:space="preserve">Vtičnice RJ45, UTP, cat.6, p/o, </t>
  </si>
  <si>
    <t xml:space="preserve">  enojna</t>
  </si>
  <si>
    <t xml:space="preserve">Gibljive plastične cevi </t>
  </si>
  <si>
    <t xml:space="preserve">  1 x 6  mm2                              </t>
  </si>
  <si>
    <t xml:space="preserve">Meritve parametrov kabelskih povezav </t>
  </si>
  <si>
    <t>Drobni material</t>
  </si>
  <si>
    <t>El.omara za ozvočenje je obstoječa, v zaodrju gledaišča</t>
  </si>
  <si>
    <t>Oprema vgrajena v omaro za ozvočenje</t>
  </si>
  <si>
    <t>Nadometni 2-sistemski zvočnik za zunanjo uporabo, na pr.</t>
  </si>
  <si>
    <t>AUDAC WX502/OW, možnost nizkoohmskega in 100 V</t>
  </si>
  <si>
    <t>delovanja, 50 W RMA, odcepi za 100 V delovanja, 40W, 20W,</t>
  </si>
  <si>
    <t>10W, aluminijasti nosilec za zvočnik (odporen na oksidacijo),</t>
  </si>
  <si>
    <t>frekvenčni razpon 70 Hz - 18 kHz pri +/- 3dB, impedanca</t>
  </si>
  <si>
    <t>dimenzije 212x147x136 mm, bele barve</t>
  </si>
  <si>
    <t>Mikrofon brezžični</t>
  </si>
  <si>
    <t>Atenuatorji TSE-035</t>
  </si>
  <si>
    <t>Indukcijska zanka za naglušne</t>
  </si>
  <si>
    <t>Ojačevalnik indukcijske zanke na pr. Univox PLS-X3, ACG</t>
  </si>
  <si>
    <t xml:space="preserve">sistem, 50-100 V vhod, vhod za požarna sporočila, indukcijsko </t>
  </si>
  <si>
    <t>hlajenje, 10 W priključek za nadzorni zvočnik, nastavljiv RCA</t>
  </si>
  <si>
    <t>in XLR priključek, MLC sistem, 5 let garancije.</t>
  </si>
  <si>
    <t>Ploščat vodnik indukcijske zanke 25x0.1 mm, izoliran s</t>
  </si>
  <si>
    <t>plastičnim ovojem, dolžine 100 m</t>
  </si>
  <si>
    <t>Tester za indukcijsko zanko na pr. Univox Listener</t>
  </si>
  <si>
    <t>Montaža in priklop sistema na pripravljeno inštalacijo in</t>
  </si>
  <si>
    <t>obstoječo opremo, zagon sistema, poučitev uporabnika.</t>
  </si>
  <si>
    <t>Instalacijski vodnik:</t>
  </si>
  <si>
    <t xml:space="preserve">Gibljiva plastična cev, samougasna, p/o                             </t>
  </si>
  <si>
    <t>Kamere dobavi investitor !</t>
  </si>
  <si>
    <t>Kabel za video kamere</t>
  </si>
  <si>
    <t xml:space="preserve">  FTP LAN kabel, LSHO, cat 6A,,4x2 parice, 23 AWG</t>
  </si>
  <si>
    <t xml:space="preserve">  F 16 mm                                   </t>
  </si>
  <si>
    <t xml:space="preserve">  F 23 mm                                       </t>
  </si>
  <si>
    <t xml:space="preserve">  F 36 mm                                   </t>
  </si>
  <si>
    <t xml:space="preserve">  F 16 mm  </t>
  </si>
  <si>
    <t>8 Ω, zaščita IP55, kot pokrivanja 110° vertikalno in horizont.</t>
  </si>
  <si>
    <t>SV 6
Nadgradni reflektor na pr. Pivot 7W, 24V, kot osvetlitve54°</t>
  </si>
  <si>
    <t>Napajalnik LPV 35W, 24 V, IP67</t>
  </si>
  <si>
    <t>SV 7
Nadgradni reflektor na pr. Moby P 1.1, 6W, 24V, kot osvetlitve</t>
  </si>
  <si>
    <t xml:space="preserve">DALI regulacija                                                          </t>
  </si>
  <si>
    <t>Napajalnik LPV 35 W, 24 V, IP67</t>
  </si>
  <si>
    <t xml:space="preserve">slupaj z asimeričnim zastiralom svetlobe, IP 66             </t>
  </si>
  <si>
    <t>62°, 507 lm, narejen iz nerjavečega jekla AISI 316L, IP 68</t>
  </si>
  <si>
    <t>SV 8
LED trak na pr.  Neon Flex LED, 14,9W, 24 V, 2100 lm/m</t>
  </si>
  <si>
    <t xml:space="preserve">IP65, 5 m, DALI regulacija                                          </t>
  </si>
  <si>
    <t>Napajalnik ELG 200 W, 24 V, IP67</t>
  </si>
  <si>
    <t>17.</t>
  </si>
  <si>
    <t xml:space="preserve">SV 9
Plafonjera na pr. Block 3, 22 W, 3000 lm, 3000 K        </t>
  </si>
  <si>
    <t xml:space="preserve">SV 10
Roundup reflektor na pr. Kreon, 7W,LED, P54             </t>
  </si>
  <si>
    <t>18.</t>
  </si>
  <si>
    <t>SV 40
Varnostna svetilka za prostore z LED diodo, 5 lx do 3 m</t>
  </si>
  <si>
    <t xml:space="preserve">Resclite Spot AD NT1 WH nadgradna, IP40, 1 h      </t>
  </si>
  <si>
    <t>19.</t>
  </si>
  <si>
    <t>SV 41
Varnostni znak z LED diodami, nalepke po Študiji požarne</t>
  </si>
  <si>
    <t xml:space="preserve">Viabizzuno, Transparenze 100 IP42, 1h                </t>
  </si>
  <si>
    <t>20.</t>
  </si>
  <si>
    <t>INSTALACIJSKI MATERIAL</t>
  </si>
  <si>
    <t>21.</t>
  </si>
  <si>
    <t>22.</t>
  </si>
  <si>
    <t>23.</t>
  </si>
  <si>
    <t>24.</t>
  </si>
  <si>
    <t>ELEKTRO OMARE</t>
  </si>
  <si>
    <t>IKS SISTEM (telefonija, rač.mreže, TV sistem)</t>
  </si>
  <si>
    <t>OZVOČENJE</t>
  </si>
  <si>
    <t>USB predvajalnik, 3HE</t>
  </si>
  <si>
    <t>AM/FM tuner, 2HE</t>
  </si>
  <si>
    <t>Enota z 9 vtičnicami 1L+N+PE</t>
  </si>
  <si>
    <t>Ojačevalnik moči 200W/100V, 1HE</t>
  </si>
  <si>
    <t>Ploščati finožični 2x3 mm2</t>
  </si>
  <si>
    <t xml:space="preserve">F 16 mm                                   </t>
  </si>
  <si>
    <t>VIDEO NADZOR</t>
  </si>
  <si>
    <t>Obstoječ v varnostnem centru !</t>
  </si>
  <si>
    <t>SPECIFIKACIJA MATERIALA (dobava in montaža)</t>
  </si>
  <si>
    <t xml:space="preserve"> V enotinih cenah morajo biti vkalkulirani: dobava in montaža, pripravljalna in zaključna dela, označevanje, zarisovanja, dolbenje v beton, priklopi po enopolnih in vezalnih shemah, transporti, preizkusi, meritve, manipulativni stroški, drobni material, testiranje, spuščanje v pogon, šolanje, obratovalna navodila, pridobivanje potrdil o brezhibnosti.</t>
  </si>
  <si>
    <t>Stikala in vtičnice morajo biti iz istega proizvodnega programa.</t>
  </si>
  <si>
    <t>Pri ponudbi je treba upoštevati zahteve iz Študije požarne varnosti</t>
  </si>
  <si>
    <t>V primeru spremembe opreme mora izvajalec predelati sheme na novo opremo.</t>
  </si>
  <si>
    <t>1043/7</t>
  </si>
  <si>
    <t>AMBIENT d.o.o., Ljubljana - Jan.2020</t>
  </si>
  <si>
    <t>KONSTAT d.o.o. Ljubljana - Jan.2020</t>
  </si>
  <si>
    <t>ELDATA d.o.o. Ljubljana - Feb.2020</t>
  </si>
  <si>
    <t>ELD-20-004-50</t>
  </si>
  <si>
    <t>Izdelava transportne poti med odprtino - vrata G, vodnjakom in dvoriščem, vsakodnevno urejanje do začetka odpiralnega časa, postavitev zelenice v prvotno stanje</t>
  </si>
  <si>
    <t>Ponudba mora upoštevati povišane stroške dela zaradi izvajanja GOI del izključno izven odpiralnega časa Gradu in njegovih najemnikov, kar pomeni pretežno nočno delo!
Ponudnik mora upoštevati način in tehnologijo rušenja in iznosa materiala, ki omogoča nemoteno obratovanje Ljubljanskega gradu!</t>
  </si>
  <si>
    <t xml:space="preserve"> 02/20</t>
  </si>
  <si>
    <t>Kulturnovarstveno mnenje ZVKDS, št.: 35102-0643/2014-61 z dne 03.02.2020</t>
  </si>
  <si>
    <t>Gradbeno dovoljenje: Republika Slovenija, UE Ljubljana Center, št.: 351-1125/2008-9, pravnomočno 18.06.2008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</si>
</sst>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SIT&quot;;\-#,##0.00\ &quot;SIT&quot;"/>
    <numFmt numFmtId="165" formatCode="&quot;$&quot;#,##0.00_);[Red]\(&quot;$&quot;#,##0.00\)"/>
    <numFmt numFmtId="166" formatCode="_ * #,##0.00_-\ _S_L_T_ ;_ * #,##0.00\-\ _S_L_T_ ;_ * &quot;-&quot;??_-\ _S_L_T_ ;_ @_ "/>
    <numFmt numFmtId="167" formatCode="#,##0.00\ &quot;€&quot;"/>
  </numFmts>
  <fonts count="43">
    <font>
      <sz val="10"/>
      <name val="Arial CE"/>
      <charset val="238"/>
    </font>
    <font>
      <sz val="10"/>
      <name val="Arial CE"/>
      <charset val="238"/>
    </font>
    <font>
      <sz val="8"/>
      <name val="Arial CE"/>
      <charset val="238"/>
    </font>
    <font>
      <sz val="10"/>
      <name val="Arial"/>
      <family val="2"/>
      <charset val="238"/>
    </font>
    <font>
      <sz val="10"/>
      <name val="Arial CE"/>
      <family val="2"/>
      <charset val="238"/>
    </font>
    <font>
      <sz val="10"/>
      <name val="Arial CE"/>
      <charset val="238"/>
    </font>
    <font>
      <sz val="10"/>
      <name val="Arial"/>
      <family val="2"/>
      <charset val="238"/>
    </font>
    <font>
      <sz val="11"/>
      <color indexed="8"/>
      <name val="Calibri"/>
      <family val="2"/>
      <charset val="238"/>
    </font>
    <font>
      <sz val="11"/>
      <color indexed="9"/>
      <name val="Calibri"/>
      <family val="2"/>
      <charset val="238"/>
    </font>
    <font>
      <sz val="11"/>
      <color indexed="17"/>
      <name val="Calibri"/>
      <family val="2"/>
      <charset val="238"/>
    </font>
    <font>
      <b/>
      <sz val="11"/>
      <color indexed="63"/>
      <name val="Calibri"/>
      <family val="2"/>
      <charset val="238"/>
    </font>
    <font>
      <b/>
      <sz val="18"/>
      <color indexed="56"/>
      <name val="Cambria"/>
      <family val="2"/>
      <charset val="238"/>
    </font>
    <font>
      <sz val="11"/>
      <color indexed="10"/>
      <name val="Calibri"/>
      <family val="2"/>
      <charset val="238"/>
    </font>
    <font>
      <sz val="10"/>
      <name val="Arial"/>
      <family val="2"/>
    </font>
    <font>
      <sz val="10"/>
      <name val="MS Sans Serif"/>
      <family val="2"/>
    </font>
    <font>
      <sz val="9"/>
      <name val="Futura Prins"/>
    </font>
    <font>
      <sz val="9"/>
      <name val="Futura Prins"/>
      <charset val="238"/>
    </font>
    <font>
      <sz val="11"/>
      <name val="Futura Prins"/>
    </font>
    <font>
      <u/>
      <sz val="10"/>
      <color indexed="12"/>
      <name val="MS Sans Serif"/>
      <family val="2"/>
    </font>
    <font>
      <sz val="11"/>
      <color theme="1"/>
      <name val="Calibri"/>
      <family val="2"/>
      <charset val="238"/>
      <scheme val="minor"/>
    </font>
    <font>
      <sz val="10"/>
      <name val="Arial Narrow"/>
      <family val="2"/>
      <charset val="238"/>
    </font>
    <font>
      <u/>
      <sz val="10"/>
      <name val="Arial Narrow"/>
      <family val="2"/>
      <charset val="238"/>
    </font>
    <font>
      <b/>
      <sz val="12"/>
      <name val="Arial Narrow"/>
      <family val="2"/>
      <charset val="238"/>
    </font>
    <font>
      <sz val="12"/>
      <name val="Arial Narrow"/>
      <family val="2"/>
      <charset val="238"/>
    </font>
    <font>
      <sz val="11"/>
      <name val="Arial Narrow"/>
      <family val="2"/>
      <charset val="238"/>
    </font>
    <font>
      <b/>
      <sz val="14"/>
      <name val="Arial Narrow"/>
      <family val="2"/>
      <charset val="238"/>
    </font>
    <font>
      <b/>
      <sz val="10"/>
      <name val="Arial Narrow"/>
      <family val="2"/>
      <charset val="238"/>
    </font>
    <font>
      <b/>
      <sz val="18"/>
      <name val="Arial Narrow"/>
      <family val="2"/>
      <charset val="238"/>
    </font>
    <font>
      <b/>
      <sz val="11"/>
      <name val="Arial Narrow"/>
      <family val="2"/>
      <charset val="238"/>
    </font>
    <font>
      <sz val="10"/>
      <name val="Helv"/>
    </font>
    <font>
      <b/>
      <sz val="10"/>
      <color indexed="48"/>
      <name val="Arial Narrow"/>
      <family val="2"/>
      <charset val="238"/>
    </font>
    <font>
      <sz val="12"/>
      <color indexed="48"/>
      <name val="Arial Narrow"/>
      <family val="2"/>
      <charset val="238"/>
    </font>
    <font>
      <sz val="10"/>
      <color indexed="48"/>
      <name val="Arial Narrow"/>
      <family val="2"/>
      <charset val="238"/>
    </font>
    <font>
      <b/>
      <sz val="12"/>
      <color indexed="48"/>
      <name val="Arial Narrow"/>
      <family val="2"/>
      <charset val="238"/>
    </font>
    <font>
      <sz val="10"/>
      <color rgb="FF000000"/>
      <name val="Arial Narrow"/>
      <family val="2"/>
      <charset val="238"/>
    </font>
    <font>
      <b/>
      <sz val="10"/>
      <color rgb="FF000000"/>
      <name val="Arial Narrow"/>
      <family val="2"/>
      <charset val="238"/>
    </font>
    <font>
      <sz val="10"/>
      <color theme="1"/>
      <name val="Arial Narrow"/>
      <family val="2"/>
      <charset val="238"/>
    </font>
    <font>
      <b/>
      <sz val="10"/>
      <color theme="1"/>
      <name val="Arial Narrow"/>
      <family val="2"/>
      <charset val="238"/>
    </font>
    <font>
      <b/>
      <sz val="13"/>
      <name val="Arial Narrow"/>
      <family val="2"/>
      <charset val="238"/>
    </font>
    <font>
      <sz val="13"/>
      <name val="Arial Narrow"/>
      <family val="2"/>
      <charset val="238"/>
    </font>
    <font>
      <b/>
      <sz val="13"/>
      <color theme="1"/>
      <name val="Arial Narrow"/>
      <family val="2"/>
      <charset val="238"/>
    </font>
    <font>
      <sz val="11"/>
      <color theme="1"/>
      <name val="Arial Narrow"/>
      <family val="2"/>
      <charset val="238"/>
    </font>
    <font>
      <b/>
      <sz val="16"/>
      <name val="Arial Narrow"/>
      <family val="2"/>
      <charset val="238"/>
    </font>
  </fonts>
  <fills count="1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22"/>
        <bgColor indexed="64"/>
      </patternFill>
    </fill>
    <fill>
      <patternFill patternType="solid">
        <fgColor theme="0" tint="-4.9989318521683403E-2"/>
        <bgColor indexed="64"/>
      </patternFill>
    </fill>
  </fills>
  <borders count="7">
    <border>
      <left/>
      <right/>
      <top/>
      <bottom/>
      <diagonal/>
    </border>
    <border>
      <left style="hair">
        <color indexed="64"/>
      </left>
      <right style="hair">
        <color indexed="64"/>
      </right>
      <top style="hair">
        <color indexed="64"/>
      </top>
      <bottom style="hair">
        <color indexed="64"/>
      </bottom>
      <diagonal/>
    </border>
    <border>
      <left style="thin">
        <color indexed="63"/>
      </left>
      <right style="thin">
        <color indexed="63"/>
      </right>
      <top style="thin">
        <color indexed="63"/>
      </top>
      <bottom style="thin">
        <color indexed="63"/>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s>
  <cellStyleXfs count="69">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9" fillId="4" borderId="0" applyNumberFormat="0" applyBorder="0" applyAlignment="0" applyProtection="0"/>
    <xf numFmtId="0" fontId="16" fillId="0" borderId="1" applyAlignment="0"/>
    <xf numFmtId="0" fontId="15" fillId="0" borderId="1" applyAlignment="0"/>
    <xf numFmtId="0" fontId="15" fillId="0" borderId="1">
      <alignment vertical="top" wrapText="1"/>
    </xf>
    <xf numFmtId="0" fontId="9" fillId="4" borderId="0" applyNumberFormat="0" applyBorder="0" applyAlignment="0" applyProtection="0"/>
    <xf numFmtId="0" fontId="18" fillId="0" borderId="0" applyNumberFormat="0" applyFill="0" applyBorder="0" applyAlignment="0" applyProtection="0">
      <alignment vertical="top"/>
      <protection locked="0"/>
    </xf>
    <xf numFmtId="0" fontId="10" fillId="16" borderId="2" applyNumberFormat="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3" fillId="0" borderId="0"/>
    <xf numFmtId="0" fontId="14" fillId="0" borderId="0">
      <alignment vertical="top"/>
    </xf>
    <xf numFmtId="0" fontId="14" fillId="0" borderId="0"/>
    <xf numFmtId="0" fontId="13" fillId="0" borderId="0">
      <alignment wrapText="1"/>
    </xf>
    <xf numFmtId="0" fontId="1" fillId="0" borderId="0"/>
    <xf numFmtId="0" fontId="3" fillId="0" borderId="0"/>
    <xf numFmtId="0" fontId="6" fillId="0" borderId="0"/>
    <xf numFmtId="0" fontId="3" fillId="0" borderId="0"/>
    <xf numFmtId="0" fontId="13" fillId="0" borderId="0"/>
    <xf numFmtId="0" fontId="3" fillId="0" borderId="0"/>
    <xf numFmtId="0" fontId="4" fillId="0" borderId="0"/>
    <xf numFmtId="0" fontId="19" fillId="0" borderId="0"/>
    <xf numFmtId="0" fontId="12" fillId="0" borderId="0" applyNumberFormat="0" applyFill="0" applyBorder="0" applyAlignment="0" applyProtection="0"/>
    <xf numFmtId="0" fontId="10" fillId="16" borderId="2" applyNumberFormat="0" applyAlignment="0" applyProtection="0"/>
    <xf numFmtId="49" fontId="17" fillId="17" borderId="3">
      <alignment horizontal="center" vertical="top" wrapText="1"/>
    </xf>
    <xf numFmtId="0" fontId="4" fillId="0" borderId="0"/>
    <xf numFmtId="0" fontId="11" fillId="0" borderId="0" applyNumberFormat="0" applyFill="0" applyBorder="0" applyAlignment="0" applyProtection="0"/>
    <xf numFmtId="165" fontId="14" fillId="0" borderId="0" applyFont="0" applyFill="0" applyBorder="0" applyAlignment="0" applyProtection="0"/>
    <xf numFmtId="40" fontId="14" fillId="0" borderId="0" applyFont="0" applyFill="0" applyBorder="0" applyAlignment="0" applyProtection="0"/>
    <xf numFmtId="0" fontId="12" fillId="0" borderId="0" applyNumberFormat="0" applyFill="0" applyBorder="0" applyAlignment="0" applyProtection="0"/>
    <xf numFmtId="166" fontId="13" fillId="0" borderId="0" applyFont="0" applyFill="0" applyBorder="0" applyAlignment="0" applyProtection="0"/>
    <xf numFmtId="0" fontId="5" fillId="0" borderId="0"/>
    <xf numFmtId="1" fontId="29" fillId="0" borderId="0"/>
  </cellStyleXfs>
  <cellXfs count="356">
    <xf numFmtId="0" fontId="0" fillId="0" borderId="0" xfId="0"/>
    <xf numFmtId="0" fontId="20" fillId="0" borderId="0" xfId="53" applyFont="1" applyFill="1" applyAlignment="1">
      <alignment horizontal="center"/>
    </xf>
    <xf numFmtId="0" fontId="20" fillId="0" borderId="0" xfId="53" applyFont="1" applyFill="1"/>
    <xf numFmtId="0" fontId="20" fillId="0" borderId="0" xfId="51" applyNumberFormat="1" applyFont="1" applyFill="1" applyAlignment="1">
      <alignment horizontal="left" vertical="top" wrapText="1"/>
    </xf>
    <xf numFmtId="4" fontId="20" fillId="0" borderId="0" xfId="51" applyNumberFormat="1" applyFont="1" applyFill="1" applyAlignment="1">
      <alignment horizontal="right"/>
    </xf>
    <xf numFmtId="0" fontId="20" fillId="0" borderId="0" xfId="51" applyFont="1" applyFill="1"/>
    <xf numFmtId="0" fontId="23" fillId="0" borderId="0" xfId="53" applyFont="1" applyFill="1"/>
    <xf numFmtId="0" fontId="23" fillId="0" borderId="0" xfId="53" applyFont="1" applyFill="1" applyAlignment="1">
      <alignment horizontal="center"/>
    </xf>
    <xf numFmtId="49" fontId="20" fillId="0" borderId="0" xfId="53" applyNumberFormat="1" applyFont="1" applyFill="1" applyBorder="1" applyAlignment="1">
      <alignment horizontal="left" vertical="top" wrapText="1"/>
    </xf>
    <xf numFmtId="4" fontId="20" fillId="0" borderId="0" xfId="53" applyNumberFormat="1" applyFont="1" applyFill="1"/>
    <xf numFmtId="4" fontId="20" fillId="0" borderId="0" xfId="53" applyNumberFormat="1" applyFont="1" applyFill="1" applyBorder="1"/>
    <xf numFmtId="0" fontId="20" fillId="0" borderId="0" xfId="0" applyFont="1" applyAlignment="1">
      <alignment vertical="top"/>
    </xf>
    <xf numFmtId="0" fontId="22" fillId="0" borderId="0" xfId="53" applyFont="1" applyFill="1"/>
    <xf numFmtId="0" fontId="22" fillId="0" borderId="0" xfId="53" applyFont="1" applyFill="1" applyAlignment="1">
      <alignment horizontal="center"/>
    </xf>
    <xf numFmtId="4" fontId="20" fillId="0" borderId="0" xfId="50" applyNumberFormat="1" applyFont="1" applyFill="1" applyBorder="1" applyAlignment="1">
      <alignment horizontal="right"/>
    </xf>
    <xf numFmtId="0" fontId="20" fillId="0" borderId="0" xfId="51" applyFont="1" applyFill="1" applyAlignment="1">
      <alignment vertical="top" wrapText="1"/>
    </xf>
    <xf numFmtId="0" fontId="20" fillId="0" borderId="0" xfId="54" applyFont="1" applyBorder="1" applyAlignment="1">
      <alignment vertical="top" wrapText="1"/>
    </xf>
    <xf numFmtId="4" fontId="20" fillId="0" borderId="0" xfId="51" applyNumberFormat="1" applyFont="1" applyFill="1" applyBorder="1" applyAlignment="1"/>
    <xf numFmtId="4" fontId="20" fillId="0" borderId="0" xfId="51" applyNumberFormat="1" applyFont="1" applyFill="1" applyBorder="1" applyAlignment="1">
      <alignment horizontal="right"/>
    </xf>
    <xf numFmtId="0" fontId="20" fillId="0" borderId="0" xfId="0" applyFont="1" applyFill="1" applyBorder="1" applyAlignment="1">
      <alignment vertical="top" wrapText="1"/>
    </xf>
    <xf numFmtId="0" fontId="20" fillId="0" borderId="0" xfId="51" applyFont="1" applyFill="1" applyAlignment="1">
      <alignment horizontal="center" vertical="top"/>
    </xf>
    <xf numFmtId="0" fontId="20" fillId="0" borderId="0" xfId="51" applyFont="1" applyFill="1" applyAlignment="1">
      <alignment horizontal="left" vertical="top"/>
    </xf>
    <xf numFmtId="0" fontId="22" fillId="0" borderId="0" xfId="51" applyFont="1" applyFill="1"/>
    <xf numFmtId="0" fontId="20" fillId="0" borderId="0" xfId="51" applyFont="1" applyFill="1" applyAlignment="1">
      <alignment vertical="center"/>
    </xf>
    <xf numFmtId="0" fontId="22" fillId="0" borderId="0" xfId="53" applyFont="1" applyFill="1" applyAlignment="1">
      <alignment horizontal="center" vertical="center"/>
    </xf>
    <xf numFmtId="0" fontId="20" fillId="0" borderId="0" xfId="53" applyFont="1" applyFill="1" applyAlignment="1">
      <alignment horizontal="center" vertical="center"/>
    </xf>
    <xf numFmtId="0" fontId="20" fillId="0" borderId="0" xfId="53" applyFont="1" applyFill="1" applyAlignment="1">
      <alignment horizontal="center" vertical="top"/>
    </xf>
    <xf numFmtId="0" fontId="20" fillId="0" borderId="0" xfId="51" applyNumberFormat="1" applyFont="1" applyFill="1" applyAlignment="1">
      <alignment horizontal="center" vertical="top"/>
    </xf>
    <xf numFmtId="0" fontId="20" fillId="18" borderId="4" xfId="51" quotePrefix="1" applyFont="1" applyFill="1" applyBorder="1" applyAlignment="1">
      <alignment horizontal="center" vertical="top"/>
    </xf>
    <xf numFmtId="0" fontId="20" fillId="18" borderId="4" xfId="51" applyFont="1" applyFill="1" applyBorder="1" applyAlignment="1">
      <alignment vertical="center"/>
    </xf>
    <xf numFmtId="0" fontId="20" fillId="18" borderId="4" xfId="51" applyFont="1" applyFill="1" applyBorder="1" applyAlignment="1">
      <alignment horizontal="center" vertical="center"/>
    </xf>
    <xf numFmtId="4" fontId="20" fillId="18" borderId="4" xfId="51" applyNumberFormat="1" applyFont="1" applyFill="1" applyBorder="1" applyAlignment="1">
      <alignment horizontal="center" vertical="center"/>
    </xf>
    <xf numFmtId="4" fontId="20" fillId="18" borderId="4" xfId="52" applyNumberFormat="1" applyFont="1" applyFill="1" applyBorder="1" applyAlignment="1">
      <alignment horizontal="center" vertical="center"/>
    </xf>
    <xf numFmtId="0" fontId="20" fillId="0" borderId="0" xfId="51" applyFont="1" applyFill="1" applyAlignment="1">
      <alignment horizontal="right"/>
    </xf>
    <xf numFmtId="0" fontId="20" fillId="0" borderId="0" xfId="53" applyFont="1" applyFill="1" applyAlignment="1">
      <alignment horizontal="right"/>
    </xf>
    <xf numFmtId="0" fontId="20" fillId="0" borderId="0" xfId="51" applyFont="1" applyFill="1" applyBorder="1" applyAlignment="1">
      <alignment horizontal="right"/>
    </xf>
    <xf numFmtId="49" fontId="20" fillId="0" borderId="0" xfId="53" applyNumberFormat="1" applyFont="1" applyFill="1" applyBorder="1" applyAlignment="1">
      <alignment vertical="top" wrapText="1"/>
    </xf>
    <xf numFmtId="0" fontId="20" fillId="0" borderId="0" xfId="51" applyFont="1"/>
    <xf numFmtId="4" fontId="20" fillId="0" borderId="0" xfId="51" applyNumberFormat="1" applyFont="1"/>
    <xf numFmtId="0" fontId="26" fillId="0" borderId="0" xfId="51" applyFont="1"/>
    <xf numFmtId="0" fontId="26" fillId="0" borderId="0" xfId="51" applyFont="1" applyAlignment="1">
      <alignment horizontal="right"/>
    </xf>
    <xf numFmtId="0" fontId="20" fillId="0" borderId="0" xfId="51" applyFont="1" applyAlignment="1">
      <alignment horizontal="right"/>
    </xf>
    <xf numFmtId="0" fontId="26" fillId="0" borderId="0" xfId="51" applyFont="1" applyAlignment="1">
      <alignment horizontal="left"/>
    </xf>
    <xf numFmtId="0" fontId="24" fillId="0" borderId="5" xfId="51" applyFont="1" applyBorder="1"/>
    <xf numFmtId="0" fontId="24" fillId="0" borderId="5" xfId="51" quotePrefix="1" applyFont="1" applyBorder="1" applyAlignment="1">
      <alignment horizontal="left"/>
    </xf>
    <xf numFmtId="0" fontId="28" fillId="0" borderId="0" xfId="51" applyFont="1"/>
    <xf numFmtId="0" fontId="28" fillId="0" borderId="0" xfId="51" applyFont="1" applyAlignment="1">
      <alignment horizontal="left"/>
    </xf>
    <xf numFmtId="0" fontId="28" fillId="0" borderId="0" xfId="51" applyFont="1" applyAlignment="1">
      <alignment horizontal="right"/>
    </xf>
    <xf numFmtId="0" fontId="24" fillId="0" borderId="0" xfId="51" applyFont="1"/>
    <xf numFmtId="4" fontId="24" fillId="0" borderId="0" xfId="51" applyNumberFormat="1" applyFont="1"/>
    <xf numFmtId="0" fontId="24" fillId="0" borderId="0" xfId="51" applyFont="1" applyAlignment="1">
      <alignment horizontal="right"/>
    </xf>
    <xf numFmtId="0" fontId="24" fillId="0" borderId="0" xfId="51" applyFont="1" applyAlignment="1">
      <alignment horizontal="center"/>
    </xf>
    <xf numFmtId="0" fontId="24" fillId="0" borderId="0" xfId="51" quotePrefix="1" applyFont="1" applyAlignment="1">
      <alignment horizontal="left" vertical="top"/>
    </xf>
    <xf numFmtId="4" fontId="24" fillId="0" borderId="0" xfId="51" applyNumberFormat="1" applyFont="1" applyAlignment="1">
      <alignment horizontal="center"/>
    </xf>
    <xf numFmtId="0" fontId="20" fillId="0" borderId="0" xfId="51" applyFont="1" applyAlignment="1">
      <alignment horizontal="center"/>
    </xf>
    <xf numFmtId="0" fontId="20" fillId="0" borderId="0" xfId="51" applyFont="1" applyAlignment="1">
      <alignment horizontal="left"/>
    </xf>
    <xf numFmtId="167" fontId="20" fillId="0" borderId="0" xfId="51" applyNumberFormat="1" applyFont="1" applyAlignment="1">
      <alignment horizontal="center"/>
    </xf>
    <xf numFmtId="4" fontId="20" fillId="0" borderId="0" xfId="51" applyNumberFormat="1" applyFont="1" applyAlignment="1">
      <alignment horizontal="center"/>
    </xf>
    <xf numFmtId="0" fontId="25" fillId="0" borderId="0" xfId="51" applyFont="1"/>
    <xf numFmtId="0" fontId="26" fillId="0" borderId="5" xfId="51" applyFont="1" applyBorder="1" applyAlignment="1">
      <alignment horizontal="center"/>
    </xf>
    <xf numFmtId="49" fontId="24" fillId="0" borderId="5" xfId="51" applyNumberFormat="1" applyFont="1" applyBorder="1"/>
    <xf numFmtId="0" fontId="26" fillId="0" borderId="5" xfId="51" applyFont="1" applyBorder="1"/>
    <xf numFmtId="0" fontId="26" fillId="0" borderId="5" xfId="51" applyFont="1" applyBorder="1" applyAlignment="1">
      <alignment horizontal="left"/>
    </xf>
    <xf numFmtId="0" fontId="26" fillId="0" borderId="5" xfId="51" applyFont="1" applyBorder="1" applyAlignment="1">
      <alignment horizontal="right"/>
    </xf>
    <xf numFmtId="167" fontId="26" fillId="0" borderId="5" xfId="51" applyNumberFormat="1" applyFont="1" applyBorder="1" applyAlignment="1">
      <alignment horizontal="center"/>
    </xf>
    <xf numFmtId="4" fontId="26" fillId="0" borderId="5" xfId="51" applyNumberFormat="1" applyFont="1" applyBorder="1" applyAlignment="1">
      <alignment horizontal="center"/>
    </xf>
    <xf numFmtId="0" fontId="26" fillId="0" borderId="0" xfId="51" applyFont="1" applyAlignment="1">
      <alignment horizontal="center"/>
    </xf>
    <xf numFmtId="0" fontId="24" fillId="0" borderId="0" xfId="51" quotePrefix="1" applyFont="1" applyAlignment="1">
      <alignment horizontal="left"/>
    </xf>
    <xf numFmtId="49" fontId="24" fillId="0" borderId="0" xfId="51" applyNumberFormat="1" applyFont="1"/>
    <xf numFmtId="167" fontId="26" fillId="0" borderId="0" xfId="51" applyNumberFormat="1" applyFont="1" applyAlignment="1">
      <alignment horizontal="center"/>
    </xf>
    <xf numFmtId="4" fontId="26" fillId="0" borderId="0" xfId="51" applyNumberFormat="1" applyFont="1" applyAlignment="1">
      <alignment horizontal="center"/>
    </xf>
    <xf numFmtId="0" fontId="26" fillId="0" borderId="0" xfId="51" applyFont="1" applyAlignment="1">
      <alignment horizontal="center" vertical="top"/>
    </xf>
    <xf numFmtId="0" fontId="26" fillId="0" borderId="0" xfId="51" applyFont="1" applyAlignment="1">
      <alignment vertical="top"/>
    </xf>
    <xf numFmtId="0" fontId="20" fillId="0" borderId="0" xfId="51" applyFont="1" applyAlignment="1">
      <alignment vertical="top"/>
    </xf>
    <xf numFmtId="0" fontId="20" fillId="0" borderId="0" xfId="51" applyFont="1" applyAlignment="1">
      <alignment horizontal="left" vertical="top"/>
    </xf>
    <xf numFmtId="0" fontId="20" fillId="0" borderId="0" xfId="51" applyFont="1" applyAlignment="1">
      <alignment horizontal="right" vertical="top"/>
    </xf>
    <xf numFmtId="167" fontId="20" fillId="0" borderId="0" xfId="51" applyNumberFormat="1" applyFont="1" applyAlignment="1">
      <alignment horizontal="center" vertical="top"/>
    </xf>
    <xf numFmtId="4" fontId="26" fillId="0" borderId="0" xfId="51" applyNumberFormat="1" applyFont="1" applyAlignment="1">
      <alignment horizontal="center" vertical="top"/>
    </xf>
    <xf numFmtId="0" fontId="26" fillId="0" borderId="0" xfId="51" applyFont="1" applyAlignment="1">
      <alignment horizontal="right" vertical="top"/>
    </xf>
    <xf numFmtId="0" fontId="20" fillId="0" borderId="0" xfId="51" quotePrefix="1" applyFont="1" applyAlignment="1">
      <alignment horizontal="left" vertical="top"/>
    </xf>
    <xf numFmtId="17" fontId="20" fillId="0" borderId="0" xfId="51" applyNumberFormat="1" applyFont="1" applyAlignment="1">
      <alignment horizontal="right" vertical="top"/>
    </xf>
    <xf numFmtId="0" fontId="20" fillId="0" borderId="0" xfId="51" applyFont="1" applyAlignment="1">
      <alignment horizontal="center" vertical="top"/>
    </xf>
    <xf numFmtId="0" fontId="24" fillId="0" borderId="0" xfId="51" applyFont="1" applyAlignment="1">
      <alignment horizontal="center" vertical="top"/>
    </xf>
    <xf numFmtId="4" fontId="20" fillId="0" borderId="0" xfId="51" applyNumberFormat="1" applyFont="1" applyAlignment="1">
      <alignment horizontal="center" vertical="top"/>
    </xf>
    <xf numFmtId="0" fontId="24" fillId="0" borderId="0" xfId="51" applyFont="1" applyAlignment="1">
      <alignment vertical="top"/>
    </xf>
    <xf numFmtId="0" fontId="24" fillId="0" borderId="0" xfId="51" applyFont="1" applyAlignment="1">
      <alignment horizontal="right" vertical="top"/>
    </xf>
    <xf numFmtId="0" fontId="20" fillId="0" borderId="5" xfId="51" applyFont="1" applyBorder="1" applyAlignment="1">
      <alignment horizontal="center"/>
    </xf>
    <xf numFmtId="0" fontId="20" fillId="0" borderId="5" xfId="51" quotePrefix="1" applyFont="1" applyBorder="1" applyAlignment="1">
      <alignment horizontal="left"/>
    </xf>
    <xf numFmtId="0" fontId="20" fillId="0" borderId="5" xfId="51" applyFont="1" applyBorder="1"/>
    <xf numFmtId="0" fontId="20" fillId="0" borderId="5" xfId="51" applyFont="1" applyBorder="1" applyAlignment="1">
      <alignment horizontal="left"/>
    </xf>
    <xf numFmtId="0" fontId="20" fillId="0" borderId="5" xfId="51" applyFont="1" applyBorder="1" applyAlignment="1">
      <alignment horizontal="right"/>
    </xf>
    <xf numFmtId="167" fontId="20" fillId="0" borderId="5" xfId="51" applyNumberFormat="1" applyFont="1" applyBorder="1" applyAlignment="1">
      <alignment horizontal="center"/>
    </xf>
    <xf numFmtId="4" fontId="20" fillId="0" borderId="5" xfId="51" applyNumberFormat="1" applyFont="1" applyBorder="1" applyAlignment="1">
      <alignment horizontal="center"/>
    </xf>
    <xf numFmtId="0" fontId="26" fillId="0" borderId="5" xfId="51" quotePrefix="1" applyFont="1" applyBorder="1" applyAlignment="1">
      <alignment horizontal="left"/>
    </xf>
    <xf numFmtId="0" fontId="20" fillId="0" borderId="0" xfId="51" quotePrefix="1" applyFont="1" applyAlignment="1">
      <alignment horizontal="left"/>
    </xf>
    <xf numFmtId="167" fontId="20" fillId="0" borderId="0" xfId="51" applyNumberFormat="1" applyFont="1" applyAlignment="1">
      <alignment horizontal="right" vertical="center"/>
    </xf>
    <xf numFmtId="4" fontId="20" fillId="0" borderId="0" xfId="51" applyNumberFormat="1" applyFont="1" applyAlignment="1">
      <alignment horizontal="right" vertical="center"/>
    </xf>
    <xf numFmtId="0" fontId="28" fillId="0" borderId="0" xfId="51" applyFont="1" applyAlignment="1">
      <alignment horizontal="center"/>
    </xf>
    <xf numFmtId="167" fontId="24" fillId="0" borderId="0" xfId="51" applyNumberFormat="1" applyFont="1" applyAlignment="1">
      <alignment horizontal="right" vertical="center"/>
    </xf>
    <xf numFmtId="4" fontId="24" fillId="0" borderId="0" xfId="51" applyNumberFormat="1" applyFont="1" applyAlignment="1">
      <alignment horizontal="right" vertical="center"/>
    </xf>
    <xf numFmtId="0" fontId="24" fillId="0" borderId="6" xfId="51" applyFont="1" applyBorder="1" applyAlignment="1">
      <alignment horizontal="center"/>
    </xf>
    <xf numFmtId="0" fontId="28" fillId="0" borderId="6" xfId="51" applyFont="1" applyBorder="1" applyAlignment="1">
      <alignment horizontal="left"/>
    </xf>
    <xf numFmtId="0" fontId="28" fillId="0" borderId="6" xfId="51" applyFont="1" applyBorder="1"/>
    <xf numFmtId="0" fontId="28" fillId="0" borderId="6" xfId="51" applyFont="1" applyBorder="1" applyAlignment="1">
      <alignment horizontal="center"/>
    </xf>
    <xf numFmtId="164" fontId="24" fillId="0" borderId="6" xfId="51" applyNumberFormat="1" applyFont="1" applyBorder="1" applyAlignment="1">
      <alignment horizontal="right" vertical="center"/>
    </xf>
    <xf numFmtId="0" fontId="28" fillId="0" borderId="6" xfId="51" applyFont="1" applyBorder="1" applyAlignment="1">
      <alignment horizontal="right"/>
    </xf>
    <xf numFmtId="167" fontId="28" fillId="0" borderId="6" xfId="51" applyNumberFormat="1" applyFont="1" applyBorder="1" applyAlignment="1">
      <alignment vertical="center"/>
    </xf>
    <xf numFmtId="4" fontId="24" fillId="0" borderId="6" xfId="51" applyNumberFormat="1" applyFont="1" applyBorder="1"/>
    <xf numFmtId="0" fontId="28" fillId="0" borderId="0" xfId="51" quotePrefix="1" applyFont="1" applyAlignment="1">
      <alignment horizontal="left"/>
    </xf>
    <xf numFmtId="164" fontId="24" fillId="0" borderId="0" xfId="51" applyNumberFormat="1" applyFont="1" applyAlignment="1">
      <alignment horizontal="right" vertical="center"/>
    </xf>
    <xf numFmtId="167" fontId="24" fillId="0" borderId="0" xfId="51" applyNumberFormat="1" applyFont="1"/>
    <xf numFmtId="0" fontId="24" fillId="0" borderId="0" xfId="51" applyFont="1" applyAlignment="1">
      <alignment horizontal="left" vertical="center"/>
    </xf>
    <xf numFmtId="0" fontId="24" fillId="0" borderId="0" xfId="51" applyFont="1" applyAlignment="1">
      <alignment horizontal="right" vertical="center"/>
    </xf>
    <xf numFmtId="167" fontId="24" fillId="0" borderId="0" xfId="51" applyNumberFormat="1" applyFont="1" applyAlignment="1">
      <alignment vertical="center"/>
    </xf>
    <xf numFmtId="4" fontId="24" fillId="0" borderId="0" xfId="51" applyNumberFormat="1" applyFont="1" applyAlignment="1">
      <alignment vertical="center"/>
    </xf>
    <xf numFmtId="0" fontId="24" fillId="0" borderId="0" xfId="51" applyFont="1" applyAlignment="1">
      <alignment vertical="center"/>
    </xf>
    <xf numFmtId="0" fontId="20" fillId="0" borderId="0" xfId="51" applyFont="1" applyAlignment="1">
      <alignment horizontal="left" vertical="center"/>
    </xf>
    <xf numFmtId="164" fontId="20" fillId="0" borderId="0" xfId="51" applyNumberFormat="1" applyFont="1" applyAlignment="1">
      <alignment horizontal="right" vertical="center"/>
    </xf>
    <xf numFmtId="0" fontId="20" fillId="0" borderId="0" xfId="51" applyFont="1" applyAlignment="1">
      <alignment horizontal="right" vertical="center"/>
    </xf>
    <xf numFmtId="167" fontId="20" fillId="0" borderId="0" xfId="51" applyNumberFormat="1" applyFont="1" applyAlignment="1">
      <alignment vertical="center"/>
    </xf>
    <xf numFmtId="4" fontId="20" fillId="0" borderId="0" xfId="51" applyNumberFormat="1" applyFont="1" applyAlignment="1">
      <alignment vertical="center"/>
    </xf>
    <xf numFmtId="0" fontId="20" fillId="0" borderId="0" xfId="51" applyFont="1" applyAlignment="1">
      <alignment vertical="center"/>
    </xf>
    <xf numFmtId="166" fontId="20" fillId="0" borderId="0" xfId="66" applyFont="1" applyBorder="1" applyAlignment="1">
      <alignment horizontal="right" vertical="center"/>
    </xf>
    <xf numFmtId="167" fontId="20" fillId="0" borderId="0" xfId="51" applyNumberFormat="1" applyFont="1"/>
    <xf numFmtId="49" fontId="20" fillId="0" borderId="0" xfId="67" applyNumberFormat="1" applyFont="1" applyAlignment="1">
      <alignment horizontal="center"/>
    </xf>
    <xf numFmtId="0" fontId="20" fillId="0" borderId="0" xfId="67" applyFont="1" applyAlignment="1">
      <alignment wrapText="1"/>
    </xf>
    <xf numFmtId="4" fontId="20" fillId="0" borderId="0" xfId="67" applyNumberFormat="1" applyFont="1" applyAlignment="1">
      <alignment horizontal="right"/>
    </xf>
    <xf numFmtId="4" fontId="20" fillId="0" borderId="0" xfId="67" applyNumberFormat="1" applyFont="1"/>
    <xf numFmtId="0" fontId="20" fillId="0" borderId="0" xfId="67" applyFont="1"/>
    <xf numFmtId="0" fontId="25" fillId="0" borderId="0" xfId="67" applyFont="1" applyAlignment="1">
      <alignment wrapText="1"/>
    </xf>
    <xf numFmtId="49" fontId="20" fillId="0" borderId="0" xfId="67" applyNumberFormat="1" applyFont="1" applyAlignment="1">
      <alignment horizontal="center" vertical="top"/>
    </xf>
    <xf numFmtId="0" fontId="26" fillId="0" borderId="0" xfId="0" applyFont="1" applyAlignment="1">
      <alignment vertical="top" wrapText="1"/>
    </xf>
    <xf numFmtId="0" fontId="20" fillId="0" borderId="0" xfId="0" applyFont="1" applyAlignment="1">
      <alignment vertical="top" wrapText="1"/>
    </xf>
    <xf numFmtId="0" fontId="20" fillId="0" borderId="0" xfId="0" applyFont="1" applyAlignment="1">
      <alignment horizontal="left" vertical="top" wrapText="1"/>
    </xf>
    <xf numFmtId="0" fontId="20" fillId="0" borderId="0" xfId="67" applyFont="1" applyAlignment="1">
      <alignment horizontal="center"/>
    </xf>
    <xf numFmtId="49" fontId="20" fillId="0" borderId="0" xfId="67" applyNumberFormat="1" applyFont="1" applyAlignment="1">
      <alignment horizontal="left" vertical="top" wrapText="1"/>
    </xf>
    <xf numFmtId="0" fontId="23" fillId="0" borderId="0" xfId="67" applyFont="1" applyAlignment="1">
      <alignment horizontal="center"/>
    </xf>
    <xf numFmtId="4" fontId="32" fillId="0" borderId="0" xfId="68" applyNumberFormat="1" applyFont="1"/>
    <xf numFmtId="4" fontId="32" fillId="0" borderId="0" xfId="68" applyNumberFormat="1" applyFont="1" applyProtection="1">
      <protection locked="0"/>
    </xf>
    <xf numFmtId="0" fontId="32" fillId="0" borderId="0" xfId="0" applyFont="1"/>
    <xf numFmtId="4" fontId="30" fillId="0" borderId="0" xfId="68" applyNumberFormat="1" applyFont="1" applyProtection="1">
      <protection locked="0"/>
    </xf>
    <xf numFmtId="0" fontId="32" fillId="0" borderId="0" xfId="0" applyFont="1" applyAlignment="1">
      <alignment horizontal="left" vertical="top" wrapText="1"/>
    </xf>
    <xf numFmtId="4" fontId="32" fillId="0" borderId="0" xfId="0" applyNumberFormat="1" applyFont="1"/>
    <xf numFmtId="4" fontId="32" fillId="0" borderId="0" xfId="0" applyNumberFormat="1" applyFont="1" applyProtection="1">
      <protection locked="0"/>
    </xf>
    <xf numFmtId="1" fontId="32" fillId="0" borderId="0" xfId="68" applyFont="1" applyAlignment="1">
      <alignment horizontal="left" wrapText="1"/>
    </xf>
    <xf numFmtId="4" fontId="30" fillId="0" borderId="0" xfId="68" applyNumberFormat="1" applyFont="1"/>
    <xf numFmtId="49" fontId="20" fillId="0" borderId="0" xfId="67" quotePrefix="1" applyNumberFormat="1" applyFont="1" applyAlignment="1">
      <alignment horizontal="left" vertical="top" wrapText="1"/>
    </xf>
    <xf numFmtId="49" fontId="26" fillId="0" borderId="0" xfId="67" applyNumberFormat="1" applyFont="1" applyAlignment="1">
      <alignment horizontal="center" vertical="top"/>
    </xf>
    <xf numFmtId="0" fontId="20" fillId="0" borderId="0" xfId="67" applyFont="1" applyAlignment="1">
      <alignment horizontal="left" wrapText="1"/>
    </xf>
    <xf numFmtId="0" fontId="26" fillId="0" borderId="0" xfId="67" applyFont="1"/>
    <xf numFmtId="0" fontId="20" fillId="0" borderId="0" xfId="67" applyFont="1" applyAlignment="1">
      <alignment horizontal="right" wrapText="1"/>
    </xf>
    <xf numFmtId="49" fontId="23" fillId="0" borderId="0" xfId="67" applyNumberFormat="1" applyFont="1" applyAlignment="1">
      <alignment horizontal="center"/>
    </xf>
    <xf numFmtId="0" fontId="23" fillId="0" borderId="0" xfId="67" applyFont="1" applyAlignment="1">
      <alignment wrapText="1"/>
    </xf>
    <xf numFmtId="49" fontId="25" fillId="0" borderId="0" xfId="67" applyNumberFormat="1" applyFont="1" applyAlignment="1">
      <alignment horizontal="center"/>
    </xf>
    <xf numFmtId="4" fontId="26" fillId="0" borderId="0" xfId="67" applyNumberFormat="1" applyFont="1"/>
    <xf numFmtId="49" fontId="20" fillId="0" borderId="0" xfId="67" quotePrefix="1" applyNumberFormat="1" applyFont="1" applyAlignment="1">
      <alignment horizontal="center" vertical="top"/>
    </xf>
    <xf numFmtId="1" fontId="30" fillId="0" borderId="0" xfId="68" applyFont="1" applyAlignment="1">
      <alignment horizontal="center" vertical="top"/>
    </xf>
    <xf numFmtId="0" fontId="32" fillId="0" borderId="0" xfId="0" applyFont="1" applyAlignment="1">
      <alignment horizontal="center" vertical="top"/>
    </xf>
    <xf numFmtId="49" fontId="23" fillId="0" borderId="0" xfId="67" applyNumberFormat="1" applyFont="1" applyAlignment="1">
      <alignment horizontal="center" vertical="top"/>
    </xf>
    <xf numFmtId="49" fontId="23" fillId="18" borderId="6" xfId="67" applyNumberFormat="1" applyFont="1" applyFill="1" applyBorder="1" applyAlignment="1">
      <alignment horizontal="center" vertical="center"/>
    </xf>
    <xf numFmtId="0" fontId="23" fillId="18" borderId="6" xfId="67" applyFont="1" applyFill="1" applyBorder="1" applyAlignment="1">
      <alignment vertical="center" wrapText="1"/>
    </xf>
    <xf numFmtId="4" fontId="20" fillId="18" borderId="6" xfId="67" applyNumberFormat="1" applyFont="1" applyFill="1" applyBorder="1"/>
    <xf numFmtId="4" fontId="20" fillId="18" borderId="6" xfId="67" applyNumberFormat="1" applyFont="1" applyFill="1" applyBorder="1" applyAlignment="1">
      <alignment horizontal="right"/>
    </xf>
    <xf numFmtId="4" fontId="20" fillId="18" borderId="6" xfId="67" applyNumberFormat="1" applyFont="1" applyFill="1" applyBorder="1" applyAlignment="1">
      <alignment horizontal="right" vertical="center"/>
    </xf>
    <xf numFmtId="4" fontId="20" fillId="18" borderId="6" xfId="67" applyNumberFormat="1" applyFont="1" applyFill="1" applyBorder="1" applyAlignment="1">
      <alignment vertical="center"/>
    </xf>
    <xf numFmtId="0" fontId="20" fillId="0" borderId="0" xfId="67" applyFont="1" applyAlignment="1">
      <alignment vertical="center"/>
    </xf>
    <xf numFmtId="0" fontId="20" fillId="0" borderId="0" xfId="51" applyFont="1" applyFill="1" applyAlignment="1">
      <alignment horizontal="center"/>
    </xf>
    <xf numFmtId="0" fontId="23" fillId="18" borderId="6" xfId="67" applyFont="1" applyFill="1" applyBorder="1" applyAlignment="1">
      <alignment horizontal="center" vertical="center"/>
    </xf>
    <xf numFmtId="0" fontId="23" fillId="18" borderId="6" xfId="67" applyFont="1" applyFill="1" applyBorder="1" applyAlignment="1">
      <alignment horizontal="center"/>
    </xf>
    <xf numFmtId="1" fontId="31" fillId="0" borderId="0" xfId="68" applyFont="1" applyAlignment="1">
      <alignment horizontal="center"/>
    </xf>
    <xf numFmtId="0" fontId="31" fillId="0" borderId="0" xfId="0" applyFont="1" applyAlignment="1">
      <alignment horizontal="center"/>
    </xf>
    <xf numFmtId="1" fontId="33" fillId="0" borderId="0" xfId="68" applyFont="1" applyAlignment="1">
      <alignment horizontal="center"/>
    </xf>
    <xf numFmtId="4" fontId="20" fillId="18" borderId="6" xfId="53" applyNumberFormat="1" applyFont="1" applyFill="1" applyBorder="1"/>
    <xf numFmtId="4" fontId="24" fillId="18" borderId="6" xfId="67" applyNumberFormat="1" applyFont="1" applyFill="1" applyBorder="1"/>
    <xf numFmtId="1" fontId="31" fillId="18" borderId="6" xfId="68" applyFont="1" applyFill="1" applyBorder="1" applyAlignment="1">
      <alignment horizontal="center"/>
    </xf>
    <xf numFmtId="4" fontId="32" fillId="18" borderId="6" xfId="68" applyNumberFormat="1" applyFont="1" applyFill="1" applyBorder="1"/>
    <xf numFmtId="4" fontId="23" fillId="18" borderId="6" xfId="68" applyNumberFormat="1" applyFont="1" applyFill="1" applyBorder="1" applyProtection="1">
      <protection locked="0"/>
    </xf>
    <xf numFmtId="4" fontId="23" fillId="18" borderId="6" xfId="67" applyNumberFormat="1" applyFont="1" applyFill="1" applyBorder="1" applyAlignment="1">
      <alignment horizontal="left"/>
    </xf>
    <xf numFmtId="49" fontId="25" fillId="18" borderId="6" xfId="67" applyNumberFormat="1" applyFont="1" applyFill="1" applyBorder="1" applyAlignment="1">
      <alignment horizontal="center"/>
    </xf>
    <xf numFmtId="0" fontId="25" fillId="18" borderId="6" xfId="67" applyFont="1" applyFill="1" applyBorder="1" applyAlignment="1">
      <alignment wrapText="1"/>
    </xf>
    <xf numFmtId="4" fontId="23" fillId="18" borderId="6" xfId="67" applyNumberFormat="1" applyFont="1" applyFill="1" applyBorder="1"/>
    <xf numFmtId="0" fontId="25" fillId="18" borderId="6" xfId="51" applyFont="1" applyFill="1" applyBorder="1" applyAlignment="1">
      <alignment horizontal="center" vertical="center"/>
    </xf>
    <xf numFmtId="0" fontId="25" fillId="18" borderId="6" xfId="51" applyNumberFormat="1" applyFont="1" applyFill="1" applyBorder="1" applyAlignment="1">
      <alignment horizontal="left" vertical="top" wrapText="1"/>
    </xf>
    <xf numFmtId="0" fontId="22" fillId="18" borderId="6" xfId="51" applyFont="1" applyFill="1" applyBorder="1" applyAlignment="1">
      <alignment horizontal="right"/>
    </xf>
    <xf numFmtId="4" fontId="22" fillId="18" borderId="6" xfId="51" applyNumberFormat="1" applyFont="1" applyFill="1" applyBorder="1" applyAlignment="1">
      <alignment horizontal="right"/>
    </xf>
    <xf numFmtId="0" fontId="22" fillId="18" borderId="6" xfId="53" applyFont="1" applyFill="1" applyBorder="1" applyAlignment="1">
      <alignment horizontal="center" vertical="top"/>
    </xf>
    <xf numFmtId="49" fontId="23" fillId="18" borderId="6" xfId="53" applyNumberFormat="1" applyFont="1" applyFill="1" applyBorder="1" applyAlignment="1">
      <alignment horizontal="left" vertical="top" wrapText="1"/>
    </xf>
    <xf numFmtId="0" fontId="23" fillId="18" borderId="6" xfId="53" applyFont="1" applyFill="1" applyBorder="1" applyAlignment="1">
      <alignment horizontal="right"/>
    </xf>
    <xf numFmtId="4" fontId="23" fillId="18" borderId="6" xfId="53" applyNumberFormat="1" applyFont="1" applyFill="1" applyBorder="1"/>
    <xf numFmtId="0" fontId="23" fillId="18" borderId="6" xfId="53" applyFont="1" applyFill="1" applyBorder="1" applyAlignment="1">
      <alignment horizontal="center" vertical="top"/>
    </xf>
    <xf numFmtId="0" fontId="22" fillId="18" borderId="6" xfId="53" applyFont="1" applyFill="1" applyBorder="1" applyAlignment="1">
      <alignment horizontal="right"/>
    </xf>
    <xf numFmtId="4" fontId="22" fillId="18" borderId="6" xfId="53" applyNumberFormat="1" applyFont="1" applyFill="1" applyBorder="1"/>
    <xf numFmtId="0" fontId="20" fillId="18" borderId="6" xfId="53" applyFont="1" applyFill="1" applyBorder="1" applyAlignment="1">
      <alignment horizontal="right"/>
    </xf>
    <xf numFmtId="4" fontId="24" fillId="18" borderId="6" xfId="53" applyNumberFormat="1" applyFont="1" applyFill="1" applyBorder="1"/>
    <xf numFmtId="0" fontId="20" fillId="0" borderId="4" xfId="51" quotePrefix="1" applyFont="1" applyFill="1" applyBorder="1" applyAlignment="1">
      <alignment horizontal="center" vertical="top"/>
    </xf>
    <xf numFmtId="0" fontId="20" fillId="0" borderId="4" xfId="51" applyFont="1" applyFill="1" applyBorder="1" applyAlignment="1">
      <alignment vertical="center"/>
    </xf>
    <xf numFmtId="0" fontId="20" fillId="0" borderId="4" xfId="51" applyFont="1" applyFill="1" applyBorder="1" applyAlignment="1">
      <alignment horizontal="center" vertical="center"/>
    </xf>
    <xf numFmtId="4" fontId="20" fillId="0" borderId="4" xfId="51" applyNumberFormat="1" applyFont="1" applyFill="1" applyBorder="1" applyAlignment="1">
      <alignment horizontal="center" vertical="center"/>
    </xf>
    <xf numFmtId="4" fontId="20" fillId="0" borderId="4" xfId="52" applyNumberFormat="1" applyFont="1" applyFill="1" applyBorder="1" applyAlignment="1">
      <alignment horizontal="center" vertical="center"/>
    </xf>
    <xf numFmtId="49" fontId="23" fillId="18" borderId="6" xfId="53" applyNumberFormat="1" applyFont="1" applyFill="1" applyBorder="1" applyAlignment="1">
      <alignment horizontal="left" vertical="center" wrapText="1"/>
    </xf>
    <xf numFmtId="0" fontId="20" fillId="18" borderId="6" xfId="53" applyFont="1" applyFill="1" applyBorder="1" applyAlignment="1">
      <alignment horizontal="right" vertical="center"/>
    </xf>
    <xf numFmtId="4" fontId="20" fillId="18" borderId="6" xfId="53" applyNumberFormat="1" applyFont="1" applyFill="1" applyBorder="1" applyAlignment="1">
      <alignment vertical="center"/>
    </xf>
    <xf numFmtId="4" fontId="24" fillId="18" borderId="6" xfId="53" applyNumberFormat="1" applyFont="1" applyFill="1" applyBorder="1" applyAlignment="1">
      <alignment vertical="center"/>
    </xf>
    <xf numFmtId="0" fontId="20" fillId="0" borderId="0" xfId="53" applyFont="1" applyFill="1" applyAlignment="1">
      <alignment vertical="center"/>
    </xf>
    <xf numFmtId="0" fontId="23" fillId="18" borderId="6" xfId="53" applyFont="1" applyFill="1" applyBorder="1" applyAlignment="1">
      <alignment horizontal="center" vertical="center"/>
    </xf>
    <xf numFmtId="0" fontId="23" fillId="18" borderId="6" xfId="53" applyFont="1" applyFill="1" applyBorder="1" applyAlignment="1">
      <alignment horizontal="right" vertical="center"/>
    </xf>
    <xf numFmtId="4" fontId="23" fillId="18" borderId="6" xfId="53" applyNumberFormat="1" applyFont="1" applyFill="1" applyBorder="1" applyAlignment="1">
      <alignment vertical="center"/>
    </xf>
    <xf numFmtId="0" fontId="22" fillId="0" borderId="0" xfId="53" applyFont="1" applyFill="1" applyAlignment="1">
      <alignment vertical="center"/>
    </xf>
    <xf numFmtId="49" fontId="23" fillId="0" borderId="0" xfId="53" applyNumberFormat="1" applyFont="1" applyFill="1" applyBorder="1" applyAlignment="1">
      <alignment horizontal="left" vertical="center" wrapText="1"/>
    </xf>
    <xf numFmtId="0" fontId="20" fillId="0" borderId="0" xfId="53" applyFont="1" applyFill="1" applyBorder="1" applyAlignment="1">
      <alignment horizontal="center" vertical="center"/>
    </xf>
    <xf numFmtId="0" fontId="20" fillId="0" borderId="0" xfId="53" applyFont="1" applyFill="1" applyBorder="1" applyAlignment="1">
      <alignment horizontal="center" vertical="top"/>
    </xf>
    <xf numFmtId="0" fontId="20" fillId="18" borderId="6" xfId="51" applyFont="1" applyFill="1" applyBorder="1" applyAlignment="1">
      <alignment horizontal="right"/>
    </xf>
    <xf numFmtId="4" fontId="20" fillId="18" borderId="6" xfId="51" applyNumberFormat="1" applyFont="1" applyFill="1" applyBorder="1" applyAlignment="1">
      <alignment horizontal="right"/>
    </xf>
    <xf numFmtId="4" fontId="24" fillId="18" borderId="6" xfId="51" applyNumberFormat="1" applyFont="1" applyFill="1" applyBorder="1" applyAlignment="1">
      <alignment horizontal="left" vertical="center"/>
    </xf>
    <xf numFmtId="0" fontId="20" fillId="18" borderId="6" xfId="51" applyFont="1" applyFill="1" applyBorder="1" applyAlignment="1">
      <alignment horizontal="right" vertical="center"/>
    </xf>
    <xf numFmtId="4" fontId="20" fillId="18" borderId="6" xfId="51" applyNumberFormat="1" applyFont="1" applyFill="1" applyBorder="1" applyAlignment="1">
      <alignment horizontal="right" vertical="center"/>
    </xf>
    <xf numFmtId="4" fontId="24" fillId="18" borderId="6" xfId="51" applyNumberFormat="1" applyFont="1" applyFill="1" applyBorder="1" applyAlignment="1">
      <alignment horizontal="right" vertical="center"/>
    </xf>
    <xf numFmtId="4" fontId="22" fillId="18" borderId="6" xfId="51" applyNumberFormat="1" applyFont="1" applyFill="1" applyBorder="1" applyAlignment="1">
      <alignment horizontal="left"/>
    </xf>
    <xf numFmtId="0" fontId="24" fillId="18" borderId="6" xfId="67" applyFont="1" applyFill="1" applyBorder="1" applyAlignment="1">
      <alignment vertical="center" wrapText="1"/>
    </xf>
    <xf numFmtId="0" fontId="20" fillId="0" borderId="0" xfId="0" applyFont="1"/>
    <xf numFmtId="0" fontId="28" fillId="18" borderId="6" xfId="0" applyFont="1" applyFill="1" applyBorder="1" applyAlignment="1">
      <alignment horizontal="center" vertical="center"/>
    </xf>
    <xf numFmtId="0" fontId="28" fillId="18" borderId="6" xfId="0" applyFont="1" applyFill="1" applyBorder="1" applyAlignment="1">
      <alignment vertical="center"/>
    </xf>
    <xf numFmtId="0" fontId="24" fillId="0" borderId="0" xfId="0" applyFont="1"/>
    <xf numFmtId="0" fontId="20" fillId="0" borderId="0" xfId="0" applyFont="1" applyAlignment="1">
      <alignment horizontal="left" wrapText="1"/>
    </xf>
    <xf numFmtId="0" fontId="34" fillId="0" borderId="0" xfId="0" applyFont="1" applyAlignment="1">
      <alignment horizontal="justify" vertical="top" wrapText="1"/>
    </xf>
    <xf numFmtId="4" fontId="28" fillId="18" borderId="6" xfId="0" applyNumberFormat="1" applyFont="1" applyFill="1" applyBorder="1" applyAlignment="1">
      <alignment horizontal="center" vertical="center"/>
    </xf>
    <xf numFmtId="4" fontId="28" fillId="18" borderId="6" xfId="0" applyNumberFormat="1" applyFont="1" applyFill="1" applyBorder="1" applyAlignment="1">
      <alignment vertical="center"/>
    </xf>
    <xf numFmtId="0" fontId="24" fillId="0" borderId="0" xfId="0" applyFont="1" applyAlignment="1">
      <alignment vertical="center"/>
    </xf>
    <xf numFmtId="0" fontId="20" fillId="0" borderId="0" xfId="0" applyFont="1" applyAlignment="1">
      <alignment horizontal="center" vertical="top"/>
    </xf>
    <xf numFmtId="0" fontId="28" fillId="0" borderId="0" xfId="0" applyFont="1" applyFill="1" applyBorder="1" applyAlignment="1">
      <alignment horizontal="center" vertical="center"/>
    </xf>
    <xf numFmtId="0" fontId="34" fillId="0" borderId="0" xfId="0" applyFont="1" applyAlignment="1">
      <alignment horizontal="left" vertical="top" wrapText="1"/>
    </xf>
    <xf numFmtId="0" fontId="26" fillId="0" borderId="0" xfId="0" applyFont="1"/>
    <xf numFmtId="4" fontId="24" fillId="18" borderId="6" xfId="0" applyNumberFormat="1" applyFont="1" applyFill="1" applyBorder="1"/>
    <xf numFmtId="0" fontId="21" fillId="0" borderId="0" xfId="51" quotePrefix="1" applyFont="1" applyBorder="1" applyAlignment="1">
      <alignment horizontal="left" vertical="top"/>
    </xf>
    <xf numFmtId="4" fontId="20" fillId="0" borderId="0" xfId="0" applyNumberFormat="1" applyFont="1" applyAlignment="1">
      <alignment horizontal="right" vertical="top" wrapText="1"/>
    </xf>
    <xf numFmtId="4" fontId="36" fillId="0" borderId="0" xfId="0" applyNumberFormat="1" applyFont="1" applyAlignment="1">
      <alignment vertical="top"/>
    </xf>
    <xf numFmtId="0" fontId="20" fillId="0" borderId="0" xfId="0" applyFont="1" applyAlignment="1">
      <alignment horizontal="justify" vertical="top" wrapText="1"/>
    </xf>
    <xf numFmtId="4" fontId="20" fillId="0" borderId="0" xfId="0" applyNumberFormat="1" applyFont="1" applyAlignment="1">
      <alignment vertical="top"/>
    </xf>
    <xf numFmtId="4" fontId="20" fillId="0" borderId="0" xfId="0" applyNumberFormat="1" applyFont="1" applyAlignment="1">
      <alignment horizontal="right" vertical="top"/>
    </xf>
    <xf numFmtId="0" fontId="20" fillId="0" borderId="5" xfId="0" applyFont="1" applyBorder="1" applyAlignment="1">
      <alignment vertical="top"/>
    </xf>
    <xf numFmtId="4" fontId="20" fillId="0" borderId="5" xfId="0" applyNumberFormat="1" applyFont="1" applyBorder="1" applyAlignment="1">
      <alignment horizontal="right" vertical="top"/>
    </xf>
    <xf numFmtId="4" fontId="36" fillId="0" borderId="5" xfId="0" applyNumberFormat="1" applyFont="1" applyBorder="1" applyAlignment="1">
      <alignment vertical="top"/>
    </xf>
    <xf numFmtId="4" fontId="37" fillId="0" borderId="0" xfId="0" applyNumberFormat="1" applyFont="1" applyAlignment="1">
      <alignment vertical="top"/>
    </xf>
    <xf numFmtId="0" fontId="38" fillId="0" borderId="0" xfId="0" applyFont="1" applyAlignment="1">
      <alignment horizontal="center" vertical="top" wrapText="1"/>
    </xf>
    <xf numFmtId="0" fontId="39" fillId="0" borderId="0" xfId="0" applyFont="1" applyAlignment="1">
      <alignment horizontal="center" vertical="top" wrapText="1"/>
    </xf>
    <xf numFmtId="4" fontId="39" fillId="0" borderId="0" xfId="0" applyNumberFormat="1" applyFont="1" applyAlignment="1">
      <alignment horizontal="right" vertical="top" wrapText="1"/>
    </xf>
    <xf numFmtId="4" fontId="40" fillId="0" borderId="0" xfId="0" applyNumberFormat="1" applyFont="1" applyAlignment="1">
      <alignment horizontal="center" vertical="top" wrapText="1"/>
    </xf>
    <xf numFmtId="4" fontId="20" fillId="0" borderId="0" xfId="0" applyNumberFormat="1" applyFont="1"/>
    <xf numFmtId="4" fontId="36" fillId="0" borderId="0" xfId="0" applyNumberFormat="1" applyFont="1"/>
    <xf numFmtId="0" fontId="20" fillId="0" borderId="0" xfId="0" applyFont="1" applyAlignment="1">
      <alignment horizontal="left"/>
    </xf>
    <xf numFmtId="49" fontId="20" fillId="0" borderId="0" xfId="0" applyNumberFormat="1" applyFont="1" applyAlignment="1">
      <alignment horizontal="left" vertical="top" wrapText="1"/>
    </xf>
    <xf numFmtId="4" fontId="20" fillId="0" borderId="0" xfId="0" applyNumberFormat="1" applyFont="1" applyAlignment="1">
      <alignment horizontal="right"/>
    </xf>
    <xf numFmtId="0" fontId="26" fillId="0" borderId="0" xfId="0" applyFont="1" applyAlignment="1">
      <alignment horizontal="justify" vertical="top" wrapText="1"/>
    </xf>
    <xf numFmtId="18" fontId="20" fillId="0" borderId="0" xfId="0" applyNumberFormat="1" applyFont="1" applyAlignment="1">
      <alignment horizontal="justify" vertical="top" wrapText="1"/>
    </xf>
    <xf numFmtId="0" fontId="20" fillId="0" borderId="5" xfId="0" applyFont="1" applyBorder="1"/>
    <xf numFmtId="4" fontId="20" fillId="0" borderId="5" xfId="0" applyNumberFormat="1" applyFont="1" applyBorder="1"/>
    <xf numFmtId="4" fontId="36" fillId="0" borderId="5" xfId="0" applyNumberFormat="1" applyFont="1" applyBorder="1"/>
    <xf numFmtId="4" fontId="37" fillId="0" borderId="0" xfId="0" applyNumberFormat="1" applyFont="1"/>
    <xf numFmtId="4" fontId="20" fillId="0" borderId="5" xfId="0" applyNumberFormat="1" applyFont="1" applyBorder="1" applyAlignment="1">
      <alignment horizontal="right"/>
    </xf>
    <xf numFmtId="0" fontId="26" fillId="0" borderId="0" xfId="0" applyFont="1" applyAlignment="1">
      <alignment horizontal="left"/>
    </xf>
    <xf numFmtId="4" fontId="26" fillId="0" borderId="0" xfId="0" applyNumberFormat="1" applyFont="1" applyAlignment="1">
      <alignment horizontal="right"/>
    </xf>
    <xf numFmtId="49" fontId="26" fillId="0" borderId="0" xfId="0" applyNumberFormat="1" applyFont="1" applyAlignment="1">
      <alignment horizontal="left" vertical="top" wrapText="1"/>
    </xf>
    <xf numFmtId="0" fontId="26" fillId="0" borderId="0" xfId="0" applyFont="1" applyAlignment="1">
      <alignment horizontal="center" vertical="top"/>
    </xf>
    <xf numFmtId="0" fontId="20" fillId="0" borderId="0" xfId="0" applyFont="1" applyAlignment="1">
      <alignment horizontal="center" vertical="top" wrapText="1"/>
    </xf>
    <xf numFmtId="4" fontId="20" fillId="0" borderId="0" xfId="0" applyNumberFormat="1" applyFont="1" applyAlignment="1">
      <alignment horizontal="right" wrapText="1"/>
    </xf>
    <xf numFmtId="4" fontId="36" fillId="0" borderId="0" xfId="0" applyNumberFormat="1" applyFont="1" applyAlignment="1"/>
    <xf numFmtId="0" fontId="20" fillId="18" borderId="6" xfId="0" applyFont="1" applyFill="1" applyBorder="1" applyAlignment="1">
      <alignment vertical="top"/>
    </xf>
    <xf numFmtId="4" fontId="20" fillId="18" borderId="6" xfId="0" applyNumberFormat="1" applyFont="1" applyFill="1" applyBorder="1" applyAlignment="1">
      <alignment horizontal="right" vertical="top"/>
    </xf>
    <xf numFmtId="4" fontId="24" fillId="18" borderId="6" xfId="0" applyNumberFormat="1" applyFont="1" applyFill="1" applyBorder="1" applyAlignment="1">
      <alignment horizontal="left" vertical="top"/>
    </xf>
    <xf numFmtId="0" fontId="24" fillId="18" borderId="6" xfId="0" applyFont="1" applyFill="1" applyBorder="1" applyAlignment="1">
      <alignment vertical="top"/>
    </xf>
    <xf numFmtId="4" fontId="41" fillId="18" borderId="6" xfId="0" applyNumberFormat="1" applyFont="1" applyFill="1" applyBorder="1" applyAlignment="1">
      <alignment vertical="top"/>
    </xf>
    <xf numFmtId="0" fontId="24" fillId="18" borderId="6" xfId="0" applyFont="1" applyFill="1" applyBorder="1" applyAlignment="1">
      <alignment horizontal="justify" vertical="top" wrapText="1"/>
    </xf>
    <xf numFmtId="0" fontId="24" fillId="18" borderId="6" xfId="0" applyFont="1" applyFill="1" applyBorder="1" applyAlignment="1">
      <alignment horizontal="left" vertical="center"/>
    </xf>
    <xf numFmtId="0" fontId="24" fillId="18" borderId="6" xfId="0" applyFont="1" applyFill="1" applyBorder="1" applyAlignment="1">
      <alignment horizontal="left"/>
    </xf>
    <xf numFmtId="49" fontId="25" fillId="0" borderId="0" xfId="67" applyNumberFormat="1" applyFont="1" applyAlignment="1">
      <alignment horizontal="center" vertical="top"/>
    </xf>
    <xf numFmtId="49" fontId="23" fillId="18" borderId="6" xfId="67" applyNumberFormat="1" applyFont="1" applyFill="1" applyBorder="1" applyAlignment="1">
      <alignment horizontal="center" vertical="top"/>
    </xf>
    <xf numFmtId="0" fontId="20" fillId="0" borderId="0" xfId="0" quotePrefix="1" applyFont="1" applyAlignment="1">
      <alignment horizontal="center" vertical="top"/>
    </xf>
    <xf numFmtId="0" fontId="24" fillId="18" borderId="6" xfId="0" applyFont="1" applyFill="1" applyBorder="1" applyAlignment="1">
      <alignment horizontal="center" vertical="top"/>
    </xf>
    <xf numFmtId="0" fontId="20" fillId="0" borderId="0" xfId="0" quotePrefix="1" applyFont="1" applyAlignment="1">
      <alignment horizontal="center" vertical="center"/>
    </xf>
    <xf numFmtId="0" fontId="20" fillId="18" borderId="6" xfId="0" applyFont="1" applyFill="1" applyBorder="1" applyAlignment="1">
      <alignment vertical="center"/>
    </xf>
    <xf numFmtId="4" fontId="24" fillId="18" borderId="6" xfId="0" applyNumberFormat="1" applyFont="1" applyFill="1" applyBorder="1" applyAlignment="1">
      <alignment horizontal="left" vertical="center"/>
    </xf>
    <xf numFmtId="0" fontId="20" fillId="18" borderId="6" xfId="0" applyFont="1" applyFill="1" applyBorder="1"/>
    <xf numFmtId="0" fontId="24" fillId="18" borderId="6" xfId="0" applyFont="1" applyFill="1" applyBorder="1" applyAlignment="1">
      <alignment horizontal="justify" vertical="center" wrapText="1"/>
    </xf>
    <xf numFmtId="4" fontId="24" fillId="18" borderId="6" xfId="0" applyNumberFormat="1" applyFont="1" applyFill="1" applyBorder="1" applyAlignment="1">
      <alignment vertical="center"/>
    </xf>
    <xf numFmtId="0" fontId="24" fillId="18" borderId="6" xfId="0" applyFont="1" applyFill="1" applyBorder="1"/>
    <xf numFmtId="4" fontId="24" fillId="18" borderId="6" xfId="0" applyNumberFormat="1" applyFont="1" applyFill="1" applyBorder="1" applyAlignment="1">
      <alignment horizontal="right"/>
    </xf>
    <xf numFmtId="4" fontId="41" fillId="18" borderId="6" xfId="0" applyNumberFormat="1" applyFont="1" applyFill="1" applyBorder="1"/>
    <xf numFmtId="4" fontId="24" fillId="18" borderId="6" xfId="0" applyNumberFormat="1" applyFont="1" applyFill="1" applyBorder="1" applyAlignment="1">
      <alignment horizontal="left"/>
    </xf>
    <xf numFmtId="0" fontId="24" fillId="0" borderId="0" xfId="0" applyFont="1" applyFill="1" applyBorder="1" applyAlignment="1">
      <alignment horizontal="center" vertical="top"/>
    </xf>
    <xf numFmtId="0" fontId="24" fillId="0" borderId="0" xfId="0" applyFont="1" applyFill="1" applyBorder="1" applyAlignment="1">
      <alignment horizontal="justify" vertical="top" wrapText="1"/>
    </xf>
    <xf numFmtId="0" fontId="24" fillId="0" borderId="0" xfId="0" applyFont="1" applyFill="1" applyBorder="1"/>
    <xf numFmtId="4" fontId="24" fillId="0" borderId="0" xfId="0" applyNumberFormat="1" applyFont="1" applyFill="1" applyBorder="1" applyAlignment="1">
      <alignment horizontal="right"/>
    </xf>
    <xf numFmtId="4" fontId="41" fillId="0" borderId="0" xfId="0" applyNumberFormat="1" applyFont="1" applyFill="1" applyBorder="1" applyAlignment="1">
      <alignment vertical="top"/>
    </xf>
    <xf numFmtId="4" fontId="41" fillId="18" borderId="6" xfId="0" applyNumberFormat="1" applyFont="1" applyFill="1" applyBorder="1" applyAlignment="1">
      <alignment vertical="center"/>
    </xf>
    <xf numFmtId="49" fontId="25" fillId="18" borderId="6" xfId="67" applyNumberFormat="1" applyFont="1" applyFill="1" applyBorder="1" applyAlignment="1">
      <alignment horizontal="center" vertical="top"/>
    </xf>
    <xf numFmtId="0" fontId="24" fillId="0" borderId="0" xfId="0" applyFont="1" applyAlignment="1">
      <alignment horizontal="right" vertical="top" wrapText="1"/>
    </xf>
    <xf numFmtId="4" fontId="24" fillId="0" borderId="0" xfId="0" applyNumberFormat="1" applyFont="1" applyAlignment="1">
      <alignment horizontal="right" vertical="top" wrapText="1"/>
    </xf>
    <xf numFmtId="0" fontId="24" fillId="0" borderId="0" xfId="0" applyFont="1" applyAlignment="1">
      <alignment horizontal="left" vertical="top" wrapText="1"/>
    </xf>
    <xf numFmtId="0" fontId="24" fillId="0" borderId="0" xfId="0" applyFont="1" applyAlignment="1">
      <alignment vertical="top" wrapText="1"/>
    </xf>
    <xf numFmtId="4" fontId="41" fillId="0" borderId="0" xfId="0" applyNumberFormat="1" applyFont="1" applyAlignment="1">
      <alignment horizontal="right" vertical="top" wrapText="1"/>
    </xf>
    <xf numFmtId="0" fontId="41" fillId="0" borderId="0" xfId="0" applyFont="1" applyAlignment="1">
      <alignment horizontal="left" vertical="top" wrapText="1"/>
    </xf>
    <xf numFmtId="0" fontId="25" fillId="18" borderId="6" xfId="67" applyFont="1" applyFill="1" applyBorder="1" applyAlignment="1">
      <alignment vertical="center" wrapText="1"/>
    </xf>
    <xf numFmtId="4" fontId="28" fillId="18" borderId="6" xfId="67" applyNumberFormat="1" applyFont="1" applyFill="1" applyBorder="1" applyAlignment="1">
      <alignment horizontal="right" vertical="center"/>
    </xf>
    <xf numFmtId="4" fontId="28" fillId="18" borderId="6" xfId="67" applyNumberFormat="1" applyFont="1" applyFill="1" applyBorder="1" applyAlignment="1">
      <alignment vertical="center"/>
    </xf>
    <xf numFmtId="1" fontId="32" fillId="0" borderId="0" xfId="68" applyFont="1" applyFill="1" applyBorder="1" applyAlignment="1">
      <alignment horizontal="center" vertical="top"/>
    </xf>
    <xf numFmtId="49" fontId="24" fillId="0" borderId="0" xfId="67" applyNumberFormat="1" applyFont="1" applyFill="1" applyBorder="1" applyAlignment="1">
      <alignment horizontal="center" vertical="top"/>
    </xf>
    <xf numFmtId="0" fontId="24" fillId="18" borderId="6" xfId="67" applyFont="1" applyFill="1" applyBorder="1" applyAlignment="1">
      <alignment horizontal="center"/>
    </xf>
    <xf numFmtId="0" fontId="24" fillId="0" borderId="0" xfId="67" applyFont="1"/>
    <xf numFmtId="0" fontId="24" fillId="0" borderId="0" xfId="67" applyFont="1" applyAlignment="1">
      <alignment horizontal="center"/>
    </xf>
    <xf numFmtId="0" fontId="20" fillId="0" borderId="0" xfId="51" quotePrefix="1" applyFont="1" applyFill="1" applyAlignment="1">
      <alignment horizontal="left" vertical="center"/>
    </xf>
    <xf numFmtId="17" fontId="20" fillId="0" borderId="0" xfId="51" applyNumberFormat="1" applyFont="1" applyFill="1" applyAlignment="1">
      <alignment horizontal="left" vertical="top"/>
    </xf>
    <xf numFmtId="0" fontId="22" fillId="0" borderId="6" xfId="51" applyFont="1" applyBorder="1" applyAlignment="1">
      <alignment horizontal="center"/>
    </xf>
    <xf numFmtId="0" fontId="22" fillId="0" borderId="6" xfId="51" applyFont="1" applyBorder="1" applyAlignment="1">
      <alignment horizontal="left"/>
    </xf>
    <xf numFmtId="0" fontId="22" fillId="0" borderId="6" xfId="51" applyFont="1" applyBorder="1"/>
    <xf numFmtId="0" fontId="22" fillId="0" borderId="6" xfId="51" applyFont="1" applyBorder="1" applyAlignment="1">
      <alignment horizontal="left" vertical="center"/>
    </xf>
    <xf numFmtId="164" fontId="22" fillId="0" borderId="6" xfId="51" applyNumberFormat="1" applyFont="1" applyBorder="1" applyAlignment="1">
      <alignment horizontal="right" vertical="center"/>
    </xf>
    <xf numFmtId="0" fontId="22" fillId="0" borderId="6" xfId="51" applyFont="1" applyBorder="1" applyAlignment="1">
      <alignment horizontal="right" vertical="center"/>
    </xf>
    <xf numFmtId="167" fontId="22" fillId="0" borderId="6" xfId="51" applyNumberFormat="1" applyFont="1" applyBorder="1" applyAlignment="1">
      <alignment vertical="center"/>
    </xf>
    <xf numFmtId="4" fontId="23" fillId="0" borderId="6" xfId="51" applyNumberFormat="1" applyFont="1" applyBorder="1" applyAlignment="1">
      <alignment vertical="center"/>
    </xf>
    <xf numFmtId="0" fontId="23" fillId="0" borderId="0" xfId="51" applyFont="1" applyAlignment="1">
      <alignment vertical="center"/>
    </xf>
    <xf numFmtId="0" fontId="23" fillId="0" borderId="0" xfId="51" applyFont="1" applyAlignment="1">
      <alignment horizontal="right"/>
    </xf>
    <xf numFmtId="0" fontId="23" fillId="0" borderId="0" xfId="51" applyFont="1"/>
    <xf numFmtId="0" fontId="26" fillId="0" borderId="0" xfId="51" applyFont="1" applyBorder="1" applyAlignment="1">
      <alignment horizontal="center"/>
    </xf>
    <xf numFmtId="0" fontId="24" fillId="0" borderId="0" xfId="51" quotePrefix="1" applyFont="1" applyBorder="1" applyAlignment="1">
      <alignment horizontal="left"/>
    </xf>
    <xf numFmtId="0" fontId="24" fillId="0" borderId="0" xfId="51" applyFont="1" applyBorder="1"/>
    <xf numFmtId="49" fontId="24" fillId="0" borderId="0" xfId="51" applyNumberFormat="1" applyFont="1" applyBorder="1"/>
    <xf numFmtId="0" fontId="26" fillId="0" borderId="0" xfId="51" applyFont="1" applyBorder="1"/>
    <xf numFmtId="0" fontId="26" fillId="0" borderId="0" xfId="51" applyFont="1" applyBorder="1" applyAlignment="1">
      <alignment horizontal="left"/>
    </xf>
    <xf numFmtId="0" fontId="26" fillId="0" borderId="0" xfId="51" applyFont="1" applyBorder="1" applyAlignment="1">
      <alignment horizontal="right"/>
    </xf>
    <xf numFmtId="167" fontId="26" fillId="0" borderId="0" xfId="51" applyNumberFormat="1" applyFont="1" applyBorder="1" applyAlignment="1">
      <alignment horizontal="center"/>
    </xf>
    <xf numFmtId="4" fontId="26" fillId="0" borderId="0" xfId="51" applyNumberFormat="1" applyFont="1" applyBorder="1" applyAlignment="1">
      <alignment horizontal="center"/>
    </xf>
    <xf numFmtId="0" fontId="20" fillId="0" borderId="0" xfId="51" quotePrefix="1" applyFont="1" applyFill="1" applyBorder="1" applyAlignment="1">
      <alignment horizontal="left" vertical="center"/>
    </xf>
    <xf numFmtId="0" fontId="20" fillId="0" borderId="0" xfId="51" applyFont="1" applyBorder="1"/>
    <xf numFmtId="0" fontId="24" fillId="0" borderId="0" xfId="51" applyFont="1" applyBorder="1" applyAlignment="1">
      <alignment vertical="center"/>
    </xf>
    <xf numFmtId="0" fontId="20" fillId="0" borderId="0" xfId="51" applyFont="1" applyBorder="1" applyAlignment="1">
      <alignment vertical="center"/>
    </xf>
    <xf numFmtId="0" fontId="23" fillId="0" borderId="0" xfId="51" applyFont="1" applyBorder="1" applyAlignment="1">
      <alignment vertical="center"/>
    </xf>
    <xf numFmtId="0" fontId="42" fillId="0" borderId="0" xfId="51" applyFont="1"/>
    <xf numFmtId="0" fontId="24" fillId="0" borderId="5" xfId="51" applyFont="1" applyBorder="1" applyAlignment="1">
      <alignment horizontal="center" vertical="top"/>
    </xf>
    <xf numFmtId="0" fontId="20" fillId="0" borderId="5" xfId="51" quotePrefix="1" applyFont="1" applyFill="1" applyBorder="1" applyAlignment="1">
      <alignment horizontal="left" vertical="center"/>
    </xf>
    <xf numFmtId="4" fontId="24" fillId="0" borderId="0" xfId="0" applyNumberFormat="1" applyFont="1" applyAlignment="1">
      <alignment vertical="top" wrapText="1"/>
    </xf>
    <xf numFmtId="4" fontId="24" fillId="0" borderId="0" xfId="0" applyNumberFormat="1" applyFont="1" applyAlignment="1">
      <alignment horizontal="left" vertical="top" wrapText="1"/>
    </xf>
    <xf numFmtId="4" fontId="20" fillId="18" borderId="6" xfId="0" applyNumberFormat="1" applyFont="1" applyFill="1" applyBorder="1" applyAlignment="1">
      <alignment vertical="top"/>
    </xf>
    <xf numFmtId="4" fontId="24" fillId="18" borderId="6" xfId="0" applyNumberFormat="1" applyFont="1" applyFill="1" applyBorder="1" applyAlignment="1">
      <alignment horizontal="right" vertical="top"/>
    </xf>
    <xf numFmtId="4" fontId="20" fillId="18" borderId="6" xfId="0" applyNumberFormat="1" applyFont="1" applyFill="1" applyBorder="1" applyAlignment="1">
      <alignment horizontal="right" vertical="center"/>
    </xf>
    <xf numFmtId="4" fontId="20" fillId="18" borderId="6" xfId="0" applyNumberFormat="1" applyFont="1" applyFill="1" applyBorder="1" applyAlignment="1">
      <alignment vertical="center"/>
    </xf>
    <xf numFmtId="4" fontId="20" fillId="18" borderId="6" xfId="0" applyNumberFormat="1" applyFont="1" applyFill="1" applyBorder="1" applyAlignment="1">
      <alignment horizontal="right"/>
    </xf>
    <xf numFmtId="4" fontId="26" fillId="0" borderId="0" xfId="0" applyNumberFormat="1" applyFont="1"/>
    <xf numFmtId="0" fontId="28" fillId="0" borderId="0" xfId="51" applyFont="1" applyAlignment="1">
      <alignment horizontal="left" vertical="top" wrapText="1"/>
    </xf>
    <xf numFmtId="0" fontId="42" fillId="0" borderId="0" xfId="51" applyFont="1" applyAlignment="1">
      <alignment horizontal="left" vertical="top" wrapText="1"/>
    </xf>
    <xf numFmtId="0" fontId="27" fillId="0" borderId="0" xfId="51" applyFont="1" applyAlignment="1">
      <alignment horizontal="center" wrapText="1"/>
    </xf>
    <xf numFmtId="0" fontId="27" fillId="0" borderId="0" xfId="51" applyFont="1" applyAlignment="1">
      <alignment horizontal="center"/>
    </xf>
    <xf numFmtId="0" fontId="20" fillId="0" borderId="0" xfId="51" quotePrefix="1" applyFont="1" applyFill="1" applyAlignment="1">
      <alignment horizontal="left" vertical="center"/>
    </xf>
    <xf numFmtId="0" fontId="24" fillId="0" borderId="0" xfId="0" applyFont="1" applyAlignment="1">
      <alignment horizontal="left" vertical="top" wrapText="1"/>
    </xf>
    <xf numFmtId="0" fontId="20" fillId="0" borderId="0" xfId="0" applyFont="1" applyAlignment="1">
      <alignment horizontal="left" vertical="top" wrapText="1"/>
    </xf>
    <xf numFmtId="0" fontId="34" fillId="0" borderId="0" xfId="0" applyFont="1" applyAlignment="1">
      <alignment horizontal="left" vertical="top" wrapText="1"/>
    </xf>
    <xf numFmtId="0" fontId="35" fillId="0" borderId="0" xfId="0" applyFont="1" applyAlignment="1">
      <alignment horizontal="left" vertical="top" wrapText="1"/>
    </xf>
  </cellXfs>
  <cellStyles count="69">
    <cellStyle name="20 % – Poudarek1" xfId="1" xr:uid="{00000000-0005-0000-0000-000000000000}"/>
    <cellStyle name="20 % – Poudarek2" xfId="2" xr:uid="{00000000-0005-0000-0000-000001000000}"/>
    <cellStyle name="20 % – Poudarek3" xfId="3" xr:uid="{00000000-0005-0000-0000-000002000000}"/>
    <cellStyle name="20 % – Poudarek4" xfId="4" xr:uid="{00000000-0005-0000-0000-000003000000}"/>
    <cellStyle name="20 % – Poudarek5" xfId="5" xr:uid="{00000000-0005-0000-0000-000004000000}"/>
    <cellStyle name="20 % – Poudarek6" xfId="6" xr:uid="{00000000-0005-0000-0000-000005000000}"/>
    <cellStyle name="20% - Accent1" xfId="7" xr:uid="{00000000-0005-0000-0000-000006000000}"/>
    <cellStyle name="20% - Accent2" xfId="8" xr:uid="{00000000-0005-0000-0000-000007000000}"/>
    <cellStyle name="20% - Accent3" xfId="9" xr:uid="{00000000-0005-0000-0000-000008000000}"/>
    <cellStyle name="20% - Accent4" xfId="10" xr:uid="{00000000-0005-0000-0000-000009000000}"/>
    <cellStyle name="20% - Accent5" xfId="11" xr:uid="{00000000-0005-0000-0000-00000A000000}"/>
    <cellStyle name="20% - Accent6" xfId="12" xr:uid="{00000000-0005-0000-0000-00000B000000}"/>
    <cellStyle name="40 % – Poudarek1" xfId="13" xr:uid="{00000000-0005-0000-0000-00000C000000}"/>
    <cellStyle name="40 % – Poudarek2" xfId="14" xr:uid="{00000000-0005-0000-0000-00000D000000}"/>
    <cellStyle name="40 % – Poudarek3" xfId="15" xr:uid="{00000000-0005-0000-0000-00000E000000}"/>
    <cellStyle name="40 % – Poudarek4" xfId="16" xr:uid="{00000000-0005-0000-0000-00000F000000}"/>
    <cellStyle name="40 % – Poudarek5" xfId="17" xr:uid="{00000000-0005-0000-0000-000010000000}"/>
    <cellStyle name="40 % – Poudarek6" xfId="18" xr:uid="{00000000-0005-0000-0000-000011000000}"/>
    <cellStyle name="40% - Accent1" xfId="19" xr:uid="{00000000-0005-0000-0000-000012000000}"/>
    <cellStyle name="40% - Accent2" xfId="20" xr:uid="{00000000-0005-0000-0000-000013000000}"/>
    <cellStyle name="40% - Accent3" xfId="21" xr:uid="{00000000-0005-0000-0000-000014000000}"/>
    <cellStyle name="40% - Accent4" xfId="22" xr:uid="{00000000-0005-0000-0000-000015000000}"/>
    <cellStyle name="40% - Accent5" xfId="23" xr:uid="{00000000-0005-0000-0000-000016000000}"/>
    <cellStyle name="40% - Accent6" xfId="24" xr:uid="{00000000-0005-0000-0000-000017000000}"/>
    <cellStyle name="60 % – Poudarek1" xfId="25" xr:uid="{00000000-0005-0000-0000-000018000000}"/>
    <cellStyle name="60 % – Poudarek2" xfId="26" xr:uid="{00000000-0005-0000-0000-000019000000}"/>
    <cellStyle name="60 % – Poudarek3" xfId="27" xr:uid="{00000000-0005-0000-0000-00001A000000}"/>
    <cellStyle name="60 % – Poudarek4" xfId="28" xr:uid="{00000000-0005-0000-0000-00001B000000}"/>
    <cellStyle name="60 % – Poudarek5" xfId="29" xr:uid="{00000000-0005-0000-0000-00001C000000}"/>
    <cellStyle name="60 % – Poudarek6" xfId="30" xr:uid="{00000000-0005-0000-0000-00001D000000}"/>
    <cellStyle name="60% - Accent1" xfId="31" xr:uid="{00000000-0005-0000-0000-00001E000000}"/>
    <cellStyle name="60% - Accent2" xfId="32" xr:uid="{00000000-0005-0000-0000-00001F000000}"/>
    <cellStyle name="60% - Accent3" xfId="33" xr:uid="{00000000-0005-0000-0000-000020000000}"/>
    <cellStyle name="60% - Accent4" xfId="34" xr:uid="{00000000-0005-0000-0000-000021000000}"/>
    <cellStyle name="60% - Accent5" xfId="35" xr:uid="{00000000-0005-0000-0000-000022000000}"/>
    <cellStyle name="60% - Accent6" xfId="36" xr:uid="{00000000-0005-0000-0000-000023000000}"/>
    <cellStyle name="Dobro" xfId="37" xr:uid="{00000000-0005-0000-0000-000024000000}"/>
    <cellStyle name="Element-delo" xfId="38" xr:uid="{00000000-0005-0000-0000-000025000000}"/>
    <cellStyle name="Element-delo 5" xfId="39" xr:uid="{00000000-0005-0000-0000-000026000000}"/>
    <cellStyle name="Element-delo_HTZ IP 164 srednja zdravstvena šola Celje ci1151-1, BZ500+..." xfId="40" xr:uid="{00000000-0005-0000-0000-000027000000}"/>
    <cellStyle name="Good" xfId="41" xr:uid="{00000000-0005-0000-0000-000028000000}"/>
    <cellStyle name="Hiperpovezava 2" xfId="42" xr:uid="{00000000-0005-0000-0000-000029000000}"/>
    <cellStyle name="Izhod" xfId="43" xr:uid="{00000000-0005-0000-0000-00002A000000}"/>
    <cellStyle name="Naslov" xfId="44" xr:uid="{00000000-0005-0000-0000-00002B000000}"/>
    <cellStyle name="Naslov 5" xfId="45" xr:uid="{00000000-0005-0000-0000-00002C000000}"/>
    <cellStyle name="Navadno" xfId="0" builtinId="0"/>
    <cellStyle name="Navadno 2" xfId="46" xr:uid="{00000000-0005-0000-0000-00002E000000}"/>
    <cellStyle name="Navadno 3" xfId="47" xr:uid="{00000000-0005-0000-0000-00002F000000}"/>
    <cellStyle name="Navadno 4" xfId="48" xr:uid="{00000000-0005-0000-0000-000030000000}"/>
    <cellStyle name="Navadno 5" xfId="49" xr:uid="{00000000-0005-0000-0000-000031000000}"/>
    <cellStyle name="Navadno_3I-  vrtec Dobrna" xfId="50" xr:uid="{00000000-0005-0000-0000-000032000000}"/>
    <cellStyle name="Navadno_ARREA- koča Ruše-rušitve" xfId="67" xr:uid="{00000000-0005-0000-0000-000033000000}"/>
    <cellStyle name="Navadno_KALAMAR-PSO GREGORČIČEVA MS-16.11.04" xfId="51" xr:uid="{00000000-0005-0000-0000-000034000000}"/>
    <cellStyle name="Navadno_KALAMAR-PSO GREGORČIČEVA MS-16.11.04_3I- vrtec Dobrna ključ" xfId="52" xr:uid="{00000000-0005-0000-0000-000035000000}"/>
    <cellStyle name="Navadno_PROJEKTA gradbena jama komenda marec 2009 in avgust 10" xfId="53" xr:uid="{00000000-0005-0000-0000-000036000000}"/>
    <cellStyle name="Navadno_STENE IN STROPOVI" xfId="54" xr:uid="{00000000-0005-0000-0000-000037000000}"/>
    <cellStyle name="Normal 2" xfId="55" xr:uid="{00000000-0005-0000-0000-000038000000}"/>
    <cellStyle name="Normal 3" xfId="56" xr:uid="{00000000-0005-0000-0000-000039000000}"/>
    <cellStyle name="Normal 4" xfId="57" xr:uid="{00000000-0005-0000-0000-00003A000000}"/>
    <cellStyle name="Normal_pr zid 7,9 koslj 10.12.98 (2)" xfId="68" xr:uid="{00000000-0005-0000-0000-00003B000000}"/>
    <cellStyle name="Opozorilo" xfId="58" xr:uid="{00000000-0005-0000-0000-00003C000000}"/>
    <cellStyle name="Output" xfId="59" xr:uid="{00000000-0005-0000-0000-00003D000000}"/>
    <cellStyle name="PRVA VRSTA Element delo 2" xfId="60" xr:uid="{00000000-0005-0000-0000-00003E000000}"/>
    <cellStyle name="Slog 1" xfId="61" xr:uid="{00000000-0005-0000-0000-00003F000000}"/>
    <cellStyle name="Title" xfId="62" xr:uid="{00000000-0005-0000-0000-000040000000}"/>
    <cellStyle name="Valuta 2" xfId="63" xr:uid="{00000000-0005-0000-0000-000041000000}"/>
    <cellStyle name="Vejica 2" xfId="64" xr:uid="{00000000-0005-0000-0000-000042000000}"/>
    <cellStyle name="Vejica_KALAMAR-PSO GREGORČIČEVA MS-16.11.04" xfId="66" xr:uid="{00000000-0005-0000-0000-000043000000}"/>
    <cellStyle name="Warning Text" xfId="65" xr:uid="{00000000-0005-0000-0000-00004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ell\Documents\Popisi\BIPA-&#268;RNU&#352;KI%20BAJER%20kon&#269;ni%20popisi%2030.4.2012\2-crnuski%20bajer_arh_klet_pzi_26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LAVNA REKAPITULACIJA"/>
      <sheetName val="REKAPITULACIJA GR.+OB. DELA"/>
      <sheetName val="ZEM.D.+pripr.dela-temeljenje"/>
      <sheetName val="GLOBOKO TEMELJENJE"/>
      <sheetName val="BETONSKA DELA (2)"/>
      <sheetName val="ZIDARSKA DELA (2)"/>
      <sheetName val="TESARSKA DELA (2)"/>
      <sheetName val="ZEM.D.+pripr.dela"/>
      <sheetName val="BETONSKA DELA"/>
      <sheetName val="ZIDARSKA DELA"/>
      <sheetName val="TESARSKA DELA"/>
      <sheetName val="NEPREDVIDENA GR.DELA"/>
      <sheetName val="KLJUČAVNIČARSKA DELA"/>
      <sheetName val="KERAMIČARSKA DELA"/>
      <sheetName val="PODOPOLAGALSKA DELA"/>
      <sheetName val="OKNA,VRATA"/>
      <sheetName val="SLIKOPLESKARSKA DELA"/>
      <sheetName val="NEPREDVIDENA OB. DELA"/>
      <sheetName val="STENE IN STROPOVI"/>
      <sheetName val="FASADA V1"/>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sheetData sheetId="19"/>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2:M43"/>
  <sheetViews>
    <sheetView topLeftCell="A43" zoomScaleNormal="100" zoomScaleSheetLayoutView="100" workbookViewId="0">
      <selection activeCell="I34" sqref="I34"/>
    </sheetView>
  </sheetViews>
  <sheetFormatPr defaultRowHeight="12.75"/>
  <cols>
    <col min="1" max="1" width="4.7109375" style="54" customWidth="1"/>
    <col min="2" max="2" width="9.140625" style="37"/>
    <col min="3" max="3" width="3.5703125" style="37" customWidth="1"/>
    <col min="4" max="4" width="10.140625" style="37" bestFit="1" customWidth="1"/>
    <col min="5" max="5" width="9.140625" style="37"/>
    <col min="6" max="6" width="6.42578125" style="37" customWidth="1"/>
    <col min="7" max="7" width="3.28515625" style="37" customWidth="1"/>
    <col min="8" max="8" width="5.5703125" style="37" customWidth="1"/>
    <col min="9" max="9" width="17.5703125" style="123" customWidth="1"/>
    <col min="10" max="10" width="8.5703125" style="38" customWidth="1"/>
    <col min="11" max="16384" width="9.140625" style="37"/>
  </cols>
  <sheetData>
    <row r="2" spans="1:13" s="48" customFormat="1" ht="37.5" customHeight="1">
      <c r="A2" s="51"/>
      <c r="B2" s="52" t="s">
        <v>5</v>
      </c>
      <c r="C2" s="45"/>
      <c r="D2" s="347" t="s">
        <v>142</v>
      </c>
      <c r="E2" s="347"/>
      <c r="F2" s="347"/>
      <c r="G2" s="347"/>
      <c r="H2" s="347"/>
      <c r="I2" s="347"/>
      <c r="J2" s="53"/>
      <c r="M2" s="50"/>
    </row>
    <row r="3" spans="1:13" ht="16.5">
      <c r="B3" s="52"/>
      <c r="F3" s="55"/>
      <c r="G3" s="41"/>
      <c r="H3" s="41"/>
      <c r="I3" s="56"/>
      <c r="J3" s="57"/>
      <c r="M3" s="41"/>
    </row>
    <row r="4" spans="1:13" ht="38.25" customHeight="1">
      <c r="B4" s="52" t="s">
        <v>6</v>
      </c>
      <c r="D4" s="348" t="s">
        <v>287</v>
      </c>
      <c r="E4" s="348"/>
      <c r="F4" s="348"/>
      <c r="G4" s="348"/>
      <c r="H4" s="348"/>
      <c r="I4" s="348"/>
      <c r="J4" s="57"/>
      <c r="M4" s="41"/>
    </row>
    <row r="5" spans="1:13" ht="20.25">
      <c r="B5" s="52"/>
      <c r="D5" s="336" t="s">
        <v>288</v>
      </c>
      <c r="F5" s="55"/>
      <c r="G5" s="41"/>
      <c r="H5" s="41"/>
      <c r="I5" s="56"/>
      <c r="J5" s="57"/>
      <c r="M5" s="41"/>
    </row>
    <row r="6" spans="1:13" ht="9.75" customHeight="1">
      <c r="B6" s="52"/>
      <c r="D6" s="58"/>
      <c r="F6" s="55"/>
      <c r="G6" s="41"/>
      <c r="H6" s="41"/>
      <c r="I6" s="56"/>
      <c r="J6" s="57"/>
      <c r="M6" s="41"/>
    </row>
    <row r="7" spans="1:13" s="39" customFormat="1" ht="16.5">
      <c r="A7" s="59"/>
      <c r="B7" s="44" t="s">
        <v>143</v>
      </c>
      <c r="C7" s="43"/>
      <c r="D7" s="60" t="s">
        <v>289</v>
      </c>
      <c r="E7" s="61"/>
      <c r="F7" s="62"/>
      <c r="G7" s="63"/>
      <c r="H7" s="63"/>
      <c r="I7" s="64"/>
      <c r="J7" s="65"/>
      <c r="K7" s="61"/>
      <c r="M7" s="40"/>
    </row>
    <row r="8" spans="1:13" s="39" customFormat="1" ht="16.5">
      <c r="A8" s="322"/>
      <c r="B8" s="323"/>
      <c r="C8" s="324"/>
      <c r="D8" s="325"/>
      <c r="E8" s="326"/>
      <c r="F8" s="327"/>
      <c r="G8" s="328"/>
      <c r="H8" s="328"/>
      <c r="I8" s="329"/>
      <c r="J8" s="330"/>
      <c r="K8" s="326"/>
      <c r="M8" s="40"/>
    </row>
    <row r="9" spans="1:13" s="39" customFormat="1" ht="16.5">
      <c r="A9" s="66"/>
      <c r="B9" s="67"/>
      <c r="C9" s="48"/>
      <c r="D9" s="68"/>
      <c r="F9" s="42"/>
      <c r="G9" s="40"/>
      <c r="H9" s="40"/>
      <c r="I9" s="69"/>
      <c r="J9" s="70"/>
      <c r="M9" s="40"/>
    </row>
    <row r="10" spans="1:13" s="72" customFormat="1" ht="15" customHeight="1">
      <c r="A10" s="71"/>
      <c r="B10" s="233" t="s">
        <v>290</v>
      </c>
      <c r="E10" s="73"/>
      <c r="F10" s="74"/>
      <c r="G10" s="75"/>
      <c r="H10" s="75"/>
      <c r="I10" s="76"/>
      <c r="J10" s="77"/>
      <c r="M10" s="78"/>
    </row>
    <row r="11" spans="1:13" s="72" customFormat="1" ht="15" customHeight="1">
      <c r="A11" s="71"/>
      <c r="B11" s="79" t="s">
        <v>144</v>
      </c>
      <c r="E11" s="75" t="s">
        <v>145</v>
      </c>
      <c r="F11" s="21" t="s">
        <v>470</v>
      </c>
      <c r="G11" s="75"/>
      <c r="H11" s="80"/>
      <c r="I11" s="81"/>
      <c r="J11" s="71"/>
      <c r="K11" s="75" t="s">
        <v>471</v>
      </c>
      <c r="M11" s="78"/>
    </row>
    <row r="12" spans="1:13" s="72" customFormat="1" ht="15" customHeight="1">
      <c r="A12" s="71"/>
      <c r="B12" s="79" t="s">
        <v>146</v>
      </c>
      <c r="E12" s="75" t="s">
        <v>145</v>
      </c>
      <c r="F12" s="310" t="s">
        <v>477</v>
      </c>
      <c r="G12" s="75"/>
      <c r="H12" s="80"/>
      <c r="I12" s="81"/>
      <c r="J12" s="71"/>
      <c r="K12" s="75" t="s">
        <v>472</v>
      </c>
      <c r="M12" s="78"/>
    </row>
    <row r="13" spans="1:13" s="72" customFormat="1" ht="15" customHeight="1">
      <c r="A13" s="71"/>
      <c r="B13" s="74" t="s">
        <v>147</v>
      </c>
      <c r="E13" s="75" t="s">
        <v>145</v>
      </c>
      <c r="F13" s="21" t="s">
        <v>474</v>
      </c>
      <c r="G13" s="75"/>
      <c r="H13" s="80"/>
      <c r="I13" s="81"/>
      <c r="J13" s="71"/>
      <c r="K13" s="75" t="s">
        <v>473</v>
      </c>
      <c r="M13" s="78"/>
    </row>
    <row r="14" spans="1:13" s="84" customFormat="1" ht="6.75" customHeight="1">
      <c r="A14" s="82"/>
      <c r="B14" s="79"/>
      <c r="C14" s="73"/>
      <c r="D14" s="73"/>
      <c r="E14" s="73"/>
      <c r="F14" s="74"/>
      <c r="G14" s="75"/>
      <c r="H14" s="75"/>
      <c r="I14" s="76"/>
      <c r="J14" s="83"/>
      <c r="K14" s="73"/>
      <c r="M14" s="85"/>
    </row>
    <row r="15" spans="1:13" s="84" customFormat="1" ht="15" customHeight="1">
      <c r="A15" s="82"/>
      <c r="B15" s="351" t="s">
        <v>479</v>
      </c>
      <c r="C15" s="351"/>
      <c r="D15" s="351"/>
      <c r="E15" s="351"/>
      <c r="F15" s="351"/>
      <c r="G15" s="351"/>
      <c r="H15" s="351"/>
      <c r="I15" s="351"/>
      <c r="J15" s="351"/>
      <c r="K15" s="351"/>
      <c r="M15" s="85"/>
    </row>
    <row r="16" spans="1:13" s="84" customFormat="1" ht="15" customHeight="1">
      <c r="A16" s="82"/>
      <c r="B16" s="309" t="s">
        <v>478</v>
      </c>
      <c r="C16" s="309"/>
      <c r="D16" s="309"/>
      <c r="E16" s="309"/>
      <c r="F16" s="309"/>
      <c r="G16" s="309"/>
      <c r="H16" s="309"/>
      <c r="I16" s="309"/>
      <c r="J16" s="309"/>
      <c r="K16" s="309"/>
      <c r="M16" s="85"/>
    </row>
    <row r="17" spans="1:13" s="84" customFormat="1" ht="15" customHeight="1">
      <c r="A17" s="337"/>
      <c r="B17" s="338"/>
      <c r="C17" s="338"/>
      <c r="D17" s="338"/>
      <c r="E17" s="338"/>
      <c r="F17" s="338"/>
      <c r="G17" s="338"/>
      <c r="H17" s="338"/>
      <c r="I17" s="338"/>
      <c r="J17" s="338"/>
      <c r="K17" s="338"/>
      <c r="M17" s="85"/>
    </row>
    <row r="18" spans="1:13" s="84" customFormat="1" ht="15" customHeight="1">
      <c r="A18" s="82"/>
      <c r="B18" s="309"/>
      <c r="C18" s="309"/>
      <c r="D18" s="309"/>
      <c r="E18" s="309"/>
      <c r="F18" s="309"/>
      <c r="G18" s="309"/>
      <c r="H18" s="309"/>
      <c r="I18" s="309"/>
      <c r="J18" s="309"/>
      <c r="K18" s="309"/>
      <c r="M18" s="85"/>
    </row>
    <row r="19" spans="1:13" s="84" customFormat="1" ht="15" customHeight="1">
      <c r="A19" s="82"/>
      <c r="B19" s="309"/>
      <c r="C19" s="309"/>
      <c r="D19" s="309"/>
      <c r="E19" s="309"/>
      <c r="F19" s="309"/>
      <c r="G19" s="309"/>
      <c r="H19" s="309"/>
      <c r="I19" s="309"/>
      <c r="J19" s="309"/>
      <c r="K19" s="331"/>
      <c r="M19" s="85"/>
    </row>
    <row r="20" spans="1:13">
      <c r="A20" s="86"/>
      <c r="B20" s="87"/>
      <c r="C20" s="88"/>
      <c r="D20" s="88"/>
      <c r="E20" s="88"/>
      <c r="F20" s="89"/>
      <c r="G20" s="90"/>
      <c r="H20" s="90"/>
      <c r="I20" s="91"/>
      <c r="J20" s="92"/>
      <c r="K20" s="332"/>
      <c r="M20" s="41"/>
    </row>
    <row r="21" spans="1:13" ht="42.75" customHeight="1">
      <c r="B21" s="349" t="s">
        <v>148</v>
      </c>
      <c r="C21" s="350"/>
      <c r="D21" s="350"/>
      <c r="E21" s="350"/>
      <c r="F21" s="350"/>
      <c r="G21" s="350"/>
      <c r="H21" s="350"/>
      <c r="I21" s="350"/>
      <c r="J21" s="350"/>
      <c r="K21" s="332"/>
      <c r="M21" s="41"/>
    </row>
    <row r="22" spans="1:13">
      <c r="A22" s="86"/>
      <c r="B22" s="93"/>
      <c r="C22" s="61"/>
      <c r="D22" s="61"/>
      <c r="E22" s="61"/>
      <c r="F22" s="62"/>
      <c r="G22" s="63"/>
      <c r="H22" s="63"/>
      <c r="I22" s="64"/>
      <c r="J22" s="65"/>
      <c r="K22" s="332"/>
      <c r="M22" s="41"/>
    </row>
    <row r="23" spans="1:13">
      <c r="C23" s="94"/>
      <c r="D23" s="66"/>
      <c r="E23" s="39"/>
      <c r="F23" s="42"/>
      <c r="H23" s="40"/>
      <c r="I23" s="95"/>
      <c r="J23" s="96"/>
      <c r="K23" s="332"/>
      <c r="M23" s="41"/>
    </row>
    <row r="24" spans="1:13" ht="16.5">
      <c r="A24" s="51" t="s">
        <v>135</v>
      </c>
      <c r="B24" s="48" t="s">
        <v>180</v>
      </c>
      <c r="C24" s="94"/>
      <c r="D24" s="66"/>
      <c r="E24" s="39"/>
      <c r="F24" s="42"/>
      <c r="H24" s="40"/>
      <c r="I24" s="98">
        <f>+'Pripravljalno-zaključna dela'!F82</f>
        <v>0</v>
      </c>
      <c r="J24" s="96"/>
      <c r="K24" s="332"/>
      <c r="M24" s="41"/>
    </row>
    <row r="25" spans="1:13" ht="16.5">
      <c r="C25" s="94"/>
      <c r="D25" s="66"/>
      <c r="E25" s="39"/>
      <c r="F25" s="42"/>
      <c r="H25" s="40"/>
      <c r="I25" s="98"/>
      <c r="J25" s="96"/>
      <c r="K25" s="332"/>
      <c r="M25" s="41"/>
    </row>
    <row r="26" spans="1:13" s="48" customFormat="1" ht="15" customHeight="1">
      <c r="A26" s="51" t="s">
        <v>56</v>
      </c>
      <c r="B26" s="48" t="s">
        <v>55</v>
      </c>
      <c r="D26" s="97"/>
      <c r="E26" s="45"/>
      <c r="F26" s="46"/>
      <c r="G26" s="47"/>
      <c r="H26" s="47"/>
      <c r="I26" s="98">
        <f>+'Gradbeno-obrtniška dela'!F263</f>
        <v>0</v>
      </c>
      <c r="J26" s="99"/>
      <c r="K26" s="324"/>
      <c r="M26" s="50"/>
    </row>
    <row r="27" spans="1:13" s="48" customFormat="1" ht="15" customHeight="1">
      <c r="A27" s="51"/>
      <c r="D27" s="97"/>
      <c r="E27" s="45"/>
      <c r="F27" s="46"/>
      <c r="G27" s="47"/>
      <c r="H27" s="47"/>
      <c r="I27" s="98"/>
      <c r="J27" s="99"/>
      <c r="K27" s="324"/>
      <c r="M27" s="50"/>
    </row>
    <row r="28" spans="1:13" s="48" customFormat="1" ht="15" customHeight="1">
      <c r="A28" s="51" t="s">
        <v>136</v>
      </c>
      <c r="B28" s="48" t="s">
        <v>138</v>
      </c>
      <c r="D28" s="97"/>
      <c r="E28" s="45"/>
      <c r="F28" s="46"/>
      <c r="G28" s="47"/>
      <c r="H28" s="47"/>
      <c r="I28" s="98">
        <f>+'Elektro-instalacijska dela'!F322</f>
        <v>0</v>
      </c>
      <c r="J28" s="99"/>
      <c r="K28" s="324"/>
      <c r="M28" s="50"/>
    </row>
    <row r="29" spans="1:13" s="48" customFormat="1" ht="15" customHeight="1">
      <c r="A29" s="51"/>
      <c r="D29" s="97"/>
      <c r="E29" s="45"/>
      <c r="F29" s="46"/>
      <c r="G29" s="47"/>
      <c r="H29" s="47"/>
      <c r="I29" s="98"/>
      <c r="J29" s="99"/>
      <c r="K29" s="324"/>
      <c r="M29" s="50"/>
    </row>
    <row r="30" spans="1:13" s="48" customFormat="1" ht="15" customHeight="1">
      <c r="A30" s="51" t="s">
        <v>137</v>
      </c>
      <c r="B30" s="48" t="s">
        <v>149</v>
      </c>
      <c r="D30" s="97"/>
      <c r="E30" s="45"/>
      <c r="F30" s="46"/>
      <c r="G30" s="47"/>
      <c r="H30" s="47"/>
      <c r="I30" s="98">
        <f>+(I24+I26+I28)*0.1</f>
        <v>0</v>
      </c>
      <c r="J30" s="99"/>
      <c r="K30" s="324"/>
      <c r="M30" s="50"/>
    </row>
    <row r="31" spans="1:13" s="48" customFormat="1" ht="15" customHeight="1">
      <c r="A31" s="51"/>
      <c r="D31" s="97"/>
      <c r="E31" s="45"/>
      <c r="F31" s="46"/>
      <c r="G31" s="47"/>
      <c r="H31" s="47"/>
      <c r="I31" s="98"/>
      <c r="J31" s="99"/>
      <c r="K31" s="324"/>
      <c r="M31" s="50"/>
    </row>
    <row r="32" spans="1:13" s="48" customFormat="1" ht="15" customHeight="1">
      <c r="A32" s="51" t="s">
        <v>139</v>
      </c>
      <c r="B32" s="48" t="s">
        <v>151</v>
      </c>
      <c r="D32" s="97"/>
      <c r="E32" s="45"/>
      <c r="F32" s="46"/>
      <c r="G32" s="47"/>
      <c r="H32" s="47"/>
      <c r="I32" s="98">
        <f>+'Izdelava PID'!F36</f>
        <v>0</v>
      </c>
      <c r="J32" s="99"/>
      <c r="K32" s="324"/>
      <c r="M32" s="50"/>
    </row>
    <row r="33" spans="1:13" s="48" customFormat="1" ht="15" customHeight="1">
      <c r="A33" s="51"/>
      <c r="D33" s="97"/>
      <c r="E33" s="45"/>
      <c r="F33" s="46"/>
      <c r="G33" s="47"/>
      <c r="H33" s="47"/>
      <c r="I33" s="98"/>
      <c r="J33" s="99"/>
      <c r="K33" s="324"/>
      <c r="M33" s="50"/>
    </row>
    <row r="34" spans="1:13" s="48" customFormat="1" ht="15" customHeight="1">
      <c r="A34" s="51" t="s">
        <v>150</v>
      </c>
      <c r="B34" s="48" t="s">
        <v>152</v>
      </c>
      <c r="D34" s="97"/>
      <c r="E34" s="45"/>
      <c r="F34" s="46"/>
      <c r="G34" s="47"/>
      <c r="H34" s="47"/>
      <c r="I34" s="98">
        <f>+'Projektantski nadzor'!F19</f>
        <v>0</v>
      </c>
      <c r="J34" s="99"/>
      <c r="K34" s="324"/>
      <c r="M34" s="50"/>
    </row>
    <row r="35" spans="1:13" s="48" customFormat="1" ht="15" customHeight="1">
      <c r="A35" s="51"/>
      <c r="D35" s="97"/>
      <c r="E35" s="45"/>
      <c r="F35" s="46"/>
      <c r="G35" s="47"/>
      <c r="H35" s="47"/>
      <c r="I35" s="98"/>
      <c r="J35" s="99"/>
      <c r="K35" s="324"/>
      <c r="M35" s="50"/>
    </row>
    <row r="36" spans="1:13" s="48" customFormat="1" ht="18.75" customHeight="1" thickBot="1">
      <c r="A36" s="100"/>
      <c r="B36" s="101"/>
      <c r="C36" s="102"/>
      <c r="D36" s="103"/>
      <c r="E36" s="102"/>
      <c r="F36" s="101"/>
      <c r="G36" s="104"/>
      <c r="H36" s="105"/>
      <c r="I36" s="106">
        <f>SUM(I24:I34)</f>
        <v>0</v>
      </c>
      <c r="J36" s="107"/>
      <c r="K36" s="324"/>
      <c r="M36" s="50"/>
    </row>
    <row r="37" spans="1:13" s="48" customFormat="1" ht="15" customHeight="1" thickTop="1">
      <c r="A37" s="51"/>
      <c r="B37" s="108"/>
      <c r="C37" s="45"/>
      <c r="D37" s="97"/>
      <c r="E37" s="45"/>
      <c r="F37" s="46"/>
      <c r="G37" s="109"/>
      <c r="H37" s="47"/>
      <c r="I37" s="110"/>
      <c r="J37" s="49"/>
      <c r="K37" s="324"/>
      <c r="M37" s="50"/>
    </row>
    <row r="38" spans="1:13" s="48" customFormat="1" ht="15" customHeight="1">
      <c r="A38" s="51"/>
      <c r="B38" s="67"/>
      <c r="D38" s="51"/>
      <c r="F38" s="111"/>
      <c r="G38" s="109"/>
      <c r="H38" s="112" t="s">
        <v>153</v>
      </c>
      <c r="I38" s="113">
        <f>+I36*0.22</f>
        <v>0</v>
      </c>
      <c r="J38" s="114"/>
      <c r="K38" s="333"/>
      <c r="L38" s="115"/>
      <c r="M38" s="50"/>
    </row>
    <row r="39" spans="1:13" ht="15" customHeight="1">
      <c r="B39" s="55"/>
      <c r="D39" s="54"/>
      <c r="F39" s="116"/>
      <c r="G39" s="117"/>
      <c r="H39" s="118"/>
      <c r="I39" s="119"/>
      <c r="J39" s="120"/>
      <c r="K39" s="334"/>
      <c r="L39" s="121"/>
      <c r="M39" s="41"/>
    </row>
    <row r="40" spans="1:13" s="321" customFormat="1" ht="21.75" customHeight="1" thickBot="1">
      <c r="A40" s="311"/>
      <c r="B40" s="312"/>
      <c r="C40" s="313"/>
      <c r="D40" s="311"/>
      <c r="E40" s="313"/>
      <c r="F40" s="314"/>
      <c r="G40" s="315"/>
      <c r="H40" s="316" t="s">
        <v>154</v>
      </c>
      <c r="I40" s="317">
        <f>+I36+I38</f>
        <v>0</v>
      </c>
      <c r="J40" s="318"/>
      <c r="K40" s="335"/>
      <c r="L40" s="319"/>
      <c r="M40" s="320"/>
    </row>
    <row r="41" spans="1:13" ht="13.5" thickTop="1">
      <c r="F41" s="121"/>
      <c r="G41" s="121"/>
      <c r="H41" s="122"/>
      <c r="I41" s="119"/>
      <c r="J41" s="120"/>
      <c r="K41" s="334"/>
      <c r="L41" s="121"/>
    </row>
    <row r="42" spans="1:13">
      <c r="F42" s="121"/>
      <c r="G42" s="121"/>
      <c r="H42" s="122"/>
      <c r="I42" s="119"/>
      <c r="J42" s="120"/>
      <c r="K42" s="334"/>
      <c r="L42" s="121"/>
    </row>
    <row r="43" spans="1:13">
      <c r="K43" s="332"/>
    </row>
  </sheetData>
  <mergeCells count="4">
    <mergeCell ref="D2:I2"/>
    <mergeCell ref="D4:I4"/>
    <mergeCell ref="B21:J21"/>
    <mergeCell ref="B15:K15"/>
  </mergeCells>
  <phoneticPr fontId="2" type="noConversion"/>
  <printOptions horizontalCentered="1"/>
  <pageMargins left="1.1811023622047245" right="0.19685039370078741" top="0.78740157480314965" bottom="0.78740157480314965" header="0.31496062992125984" footer="0.31496062992125984"/>
  <pageSetup paperSize="9" scale="92" fitToHeight="70" orientation="portrait" horizontalDpi="180" verticalDpi="180" r:id="rId1"/>
  <headerFooter alignWithMargins="0">
    <oddHeader>&amp;RProjekt PREHOD S-G</oddHeader>
    <oddFooter>&amp;CREKAPITULACIJA&amp;R&amp;8&amp;P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CZ91"/>
  <sheetViews>
    <sheetView tabSelected="1" topLeftCell="B73" zoomScaleNormal="100" zoomScaleSheetLayoutView="130" workbookViewId="0">
      <selection activeCell="F82" sqref="F82"/>
    </sheetView>
  </sheetViews>
  <sheetFormatPr defaultRowHeight="15.75"/>
  <cols>
    <col min="1" max="1" width="4.140625" style="124" customWidth="1"/>
    <col min="2" max="2" width="51.7109375" style="125" customWidth="1"/>
    <col min="3" max="3" width="3.5703125" style="136" customWidth="1"/>
    <col min="4" max="4" width="7.28515625" style="126" customWidth="1"/>
    <col min="5" max="5" width="10.5703125" style="126" customWidth="1"/>
    <col min="6" max="6" width="11.5703125" style="127" customWidth="1"/>
    <col min="7" max="16384" width="9.140625" style="128"/>
  </cols>
  <sheetData>
    <row r="1" spans="1:104" ht="12.75">
      <c r="A1" s="20"/>
      <c r="B1" s="3"/>
      <c r="C1" s="166"/>
      <c r="D1" s="4"/>
      <c r="E1" s="4"/>
      <c r="F1" s="4"/>
    </row>
    <row r="2" spans="1:104" ht="18.75" customHeight="1">
      <c r="A2" s="194"/>
      <c r="B2" s="195" t="s">
        <v>24</v>
      </c>
      <c r="C2" s="196" t="s">
        <v>51</v>
      </c>
      <c r="D2" s="197" t="s">
        <v>52</v>
      </c>
      <c r="E2" s="197" t="s">
        <v>53</v>
      </c>
      <c r="F2" s="198" t="s">
        <v>54</v>
      </c>
    </row>
    <row r="4" spans="1:104" ht="18.75" thickBot="1">
      <c r="A4" s="178" t="s">
        <v>135</v>
      </c>
      <c r="B4" s="179" t="s">
        <v>180</v>
      </c>
      <c r="C4" s="168"/>
      <c r="D4" s="162"/>
      <c r="E4" s="162"/>
      <c r="F4" s="161"/>
    </row>
    <row r="5" spans="1:104" ht="18.75" thickTop="1">
      <c r="A5" s="153"/>
      <c r="B5" s="129"/>
    </row>
    <row r="6" spans="1:104" ht="18">
      <c r="A6" s="153"/>
      <c r="B6" s="129"/>
    </row>
    <row r="7" spans="1:104" s="165" customFormat="1" ht="20.25" customHeight="1" thickBot="1">
      <c r="A7" s="159" t="s">
        <v>28</v>
      </c>
      <c r="B7" s="160" t="s">
        <v>180</v>
      </c>
      <c r="C7" s="167"/>
      <c r="D7" s="163"/>
      <c r="E7" s="163"/>
      <c r="F7" s="164"/>
    </row>
    <row r="8" spans="1:104" ht="16.5" thickTop="1">
      <c r="A8" s="151"/>
      <c r="B8" s="152"/>
    </row>
    <row r="9" spans="1:104" s="134" customFormat="1" ht="25.5">
      <c r="A9" s="130" t="s">
        <v>7</v>
      </c>
      <c r="B9" s="135" t="s">
        <v>191</v>
      </c>
      <c r="C9" s="134" t="s">
        <v>4</v>
      </c>
      <c r="D9" s="127">
        <v>1</v>
      </c>
      <c r="E9" s="127"/>
      <c r="F9" s="127">
        <f>+E9*D9</f>
        <v>0</v>
      </c>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c r="CL9" s="128"/>
      <c r="CM9" s="128"/>
      <c r="CN9" s="128"/>
      <c r="CO9" s="128"/>
      <c r="CP9" s="128"/>
      <c r="CQ9" s="128"/>
      <c r="CR9" s="128"/>
      <c r="CS9" s="128"/>
      <c r="CT9" s="128"/>
      <c r="CU9" s="128"/>
      <c r="CV9" s="128"/>
      <c r="CW9" s="128"/>
      <c r="CX9" s="128"/>
      <c r="CY9" s="128"/>
      <c r="CZ9" s="128"/>
    </row>
    <row r="10" spans="1:104" s="134" customFormat="1" ht="12.75">
      <c r="A10" s="130"/>
      <c r="B10" s="135"/>
      <c r="D10" s="127"/>
      <c r="E10" s="127"/>
      <c r="F10" s="127"/>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8"/>
      <c r="CH10" s="128"/>
      <c r="CI10" s="128"/>
      <c r="CJ10" s="128"/>
      <c r="CK10" s="128"/>
      <c r="CL10" s="128"/>
      <c r="CM10" s="128"/>
      <c r="CN10" s="128"/>
      <c r="CO10" s="128"/>
      <c r="CP10" s="128"/>
      <c r="CQ10" s="128"/>
      <c r="CR10" s="128"/>
      <c r="CS10" s="128"/>
      <c r="CT10" s="128"/>
      <c r="CU10" s="128"/>
      <c r="CV10" s="128"/>
      <c r="CW10" s="128"/>
      <c r="CX10" s="128"/>
      <c r="CY10" s="128"/>
      <c r="CZ10" s="128"/>
    </row>
    <row r="11" spans="1:104" s="134" customFormat="1" ht="25.5">
      <c r="A11" s="155" t="s">
        <v>8</v>
      </c>
      <c r="B11" s="135" t="s">
        <v>192</v>
      </c>
      <c r="C11" s="134" t="s">
        <v>4</v>
      </c>
      <c r="D11" s="127">
        <v>1</v>
      </c>
      <c r="E11" s="127"/>
      <c r="F11" s="127">
        <f t="shared" ref="F11:F23" si="0">+E11*D11</f>
        <v>0</v>
      </c>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8"/>
      <c r="CN11" s="128"/>
      <c r="CO11" s="128"/>
      <c r="CP11" s="128"/>
      <c r="CQ11" s="128"/>
      <c r="CR11" s="128"/>
      <c r="CS11" s="128"/>
      <c r="CT11" s="128"/>
      <c r="CU11" s="128"/>
      <c r="CV11" s="128"/>
      <c r="CW11" s="128"/>
      <c r="CX11" s="128"/>
      <c r="CY11" s="128"/>
      <c r="CZ11" s="128"/>
    </row>
    <row r="12" spans="1:104" s="134" customFormat="1" ht="12.75">
      <c r="A12" s="155"/>
      <c r="B12" s="135"/>
      <c r="D12" s="127"/>
      <c r="E12" s="127"/>
      <c r="F12" s="127"/>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128"/>
      <c r="AR12" s="128"/>
      <c r="AS12" s="128"/>
      <c r="AT12" s="128"/>
      <c r="AU12" s="128"/>
      <c r="AV12" s="128"/>
      <c r="AW12" s="128"/>
      <c r="AX12" s="128"/>
      <c r="AY12" s="128"/>
      <c r="AZ12" s="128"/>
      <c r="BA12" s="128"/>
      <c r="BB12" s="128"/>
      <c r="BC12" s="128"/>
      <c r="BD12" s="128"/>
      <c r="BE12" s="128"/>
      <c r="BF12" s="128"/>
      <c r="BG12" s="128"/>
      <c r="BH12" s="128"/>
      <c r="BI12" s="128"/>
      <c r="BJ12" s="128"/>
      <c r="BK12" s="128"/>
      <c r="BL12" s="128"/>
      <c r="BM12" s="128"/>
      <c r="BN12" s="128"/>
      <c r="BO12" s="128"/>
      <c r="BP12" s="128"/>
      <c r="BQ12" s="128"/>
      <c r="BR12" s="128"/>
      <c r="BS12" s="128"/>
      <c r="BT12" s="128"/>
      <c r="BU12" s="128"/>
      <c r="BV12" s="128"/>
      <c r="BW12" s="128"/>
      <c r="BX12" s="128"/>
      <c r="BY12" s="128"/>
      <c r="BZ12" s="128"/>
      <c r="CA12" s="128"/>
      <c r="CB12" s="128"/>
      <c r="CC12" s="128"/>
      <c r="CD12" s="128"/>
      <c r="CE12" s="128"/>
      <c r="CF12" s="128"/>
      <c r="CG12" s="128"/>
      <c r="CH12" s="128"/>
      <c r="CI12" s="128"/>
      <c r="CJ12" s="128"/>
      <c r="CK12" s="128"/>
      <c r="CL12" s="128"/>
      <c r="CM12" s="128"/>
      <c r="CN12" s="128"/>
      <c r="CO12" s="128"/>
      <c r="CP12" s="128"/>
      <c r="CQ12" s="128"/>
      <c r="CR12" s="128"/>
      <c r="CS12" s="128"/>
      <c r="CT12" s="128"/>
      <c r="CU12" s="128"/>
      <c r="CV12" s="128"/>
      <c r="CW12" s="128"/>
      <c r="CX12" s="128"/>
      <c r="CY12" s="128"/>
      <c r="CZ12" s="128"/>
    </row>
    <row r="13" spans="1:104" s="134" customFormat="1" ht="89.25">
      <c r="A13" s="155" t="s">
        <v>9</v>
      </c>
      <c r="B13" s="135" t="s">
        <v>185</v>
      </c>
      <c r="C13" s="134" t="s">
        <v>183</v>
      </c>
      <c r="D13" s="127">
        <v>12</v>
      </c>
      <c r="E13" s="127"/>
      <c r="F13" s="127">
        <f t="shared" si="0"/>
        <v>0</v>
      </c>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row>
    <row r="14" spans="1:104" s="134" customFormat="1" ht="12.75">
      <c r="A14" s="155"/>
      <c r="B14" s="135"/>
      <c r="D14" s="127"/>
      <c r="E14" s="127"/>
      <c r="F14" s="127"/>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row>
    <row r="15" spans="1:104" s="134" customFormat="1" ht="63.75">
      <c r="A15" s="130" t="s">
        <v>10</v>
      </c>
      <c r="B15" s="135" t="s">
        <v>186</v>
      </c>
      <c r="C15" s="134" t="s">
        <v>183</v>
      </c>
      <c r="D15" s="127">
        <v>15</v>
      </c>
      <c r="E15" s="127"/>
      <c r="F15" s="127">
        <f t="shared" si="0"/>
        <v>0</v>
      </c>
      <c r="G15" s="128"/>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8"/>
      <c r="AQ15" s="128"/>
      <c r="AR15" s="128"/>
      <c r="AS15" s="128"/>
      <c r="AT15" s="128"/>
      <c r="AU15" s="128"/>
      <c r="AV15" s="128"/>
      <c r="AW15" s="128"/>
      <c r="AX15" s="128"/>
      <c r="AY15" s="128"/>
      <c r="AZ15" s="128"/>
      <c r="BA15" s="128"/>
      <c r="BB15" s="128"/>
      <c r="BC15" s="128"/>
      <c r="BD15" s="128"/>
      <c r="BE15" s="128"/>
      <c r="BF15" s="128"/>
      <c r="BG15" s="128"/>
      <c r="BH15" s="128"/>
      <c r="BI15" s="128"/>
      <c r="BJ15" s="128"/>
      <c r="BK15" s="128"/>
      <c r="BL15" s="128"/>
      <c r="BM15" s="128"/>
      <c r="BN15" s="128"/>
      <c r="BO15" s="128"/>
      <c r="BP15" s="128"/>
      <c r="BQ15" s="128"/>
      <c r="BR15" s="128"/>
      <c r="BS15" s="128"/>
      <c r="BT15" s="128"/>
      <c r="BU15" s="128"/>
      <c r="BV15" s="128"/>
      <c r="BW15" s="128"/>
      <c r="BX15" s="128"/>
      <c r="BY15" s="128"/>
      <c r="BZ15" s="128"/>
      <c r="CA15" s="128"/>
      <c r="CB15" s="128"/>
      <c r="CC15" s="128"/>
      <c r="CD15" s="128"/>
      <c r="CE15" s="128"/>
      <c r="CF15" s="128"/>
      <c r="CG15" s="128"/>
      <c r="CH15" s="128"/>
      <c r="CI15" s="128"/>
      <c r="CJ15" s="128"/>
      <c r="CK15" s="128"/>
      <c r="CL15" s="128"/>
      <c r="CM15" s="128"/>
      <c r="CN15" s="128"/>
      <c r="CO15" s="128"/>
      <c r="CP15" s="128"/>
      <c r="CQ15" s="128"/>
      <c r="CR15" s="128"/>
      <c r="CS15" s="128"/>
      <c r="CT15" s="128"/>
      <c r="CU15" s="128"/>
      <c r="CV15" s="128"/>
      <c r="CW15" s="128"/>
      <c r="CX15" s="128"/>
      <c r="CY15" s="128"/>
      <c r="CZ15" s="128"/>
    </row>
    <row r="16" spans="1:104" s="134" customFormat="1" ht="12.75">
      <c r="A16" s="130"/>
      <c r="B16" s="135"/>
      <c r="D16" s="127"/>
      <c r="E16" s="127"/>
      <c r="F16" s="127"/>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128"/>
      <c r="BL16" s="128"/>
      <c r="BM16" s="128"/>
      <c r="BN16" s="128"/>
      <c r="BO16" s="128"/>
      <c r="BP16" s="128"/>
      <c r="BQ16" s="128"/>
      <c r="BR16" s="128"/>
      <c r="BS16" s="128"/>
      <c r="BT16" s="128"/>
      <c r="BU16" s="128"/>
      <c r="BV16" s="128"/>
      <c r="BW16" s="128"/>
      <c r="BX16" s="128"/>
      <c r="BY16" s="128"/>
      <c r="BZ16" s="128"/>
      <c r="CA16" s="128"/>
      <c r="CB16" s="128"/>
      <c r="CC16" s="128"/>
      <c r="CD16" s="128"/>
      <c r="CE16" s="128"/>
      <c r="CF16" s="128"/>
      <c r="CG16" s="128"/>
      <c r="CH16" s="128"/>
      <c r="CI16" s="128"/>
      <c r="CJ16" s="128"/>
      <c r="CK16" s="128"/>
      <c r="CL16" s="128"/>
      <c r="CM16" s="128"/>
      <c r="CN16" s="128"/>
      <c r="CO16" s="128"/>
      <c r="CP16" s="128"/>
      <c r="CQ16" s="128"/>
      <c r="CR16" s="128"/>
      <c r="CS16" s="128"/>
      <c r="CT16" s="128"/>
      <c r="CU16" s="128"/>
      <c r="CV16" s="128"/>
      <c r="CW16" s="128"/>
      <c r="CX16" s="128"/>
      <c r="CY16" s="128"/>
      <c r="CZ16" s="128"/>
    </row>
    <row r="17" spans="1:104" s="134" customFormat="1" ht="76.5">
      <c r="A17" s="155" t="s">
        <v>12</v>
      </c>
      <c r="B17" s="135" t="s">
        <v>187</v>
      </c>
      <c r="C17" s="134" t="s">
        <v>183</v>
      </c>
      <c r="D17" s="127">
        <v>20</v>
      </c>
      <c r="E17" s="127"/>
      <c r="F17" s="127">
        <f t="shared" si="0"/>
        <v>0</v>
      </c>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8"/>
      <c r="AS17" s="128"/>
      <c r="AT17" s="128"/>
      <c r="AU17" s="128"/>
      <c r="AV17" s="128"/>
      <c r="AW17" s="128"/>
      <c r="AX17" s="128"/>
      <c r="AY17" s="128"/>
      <c r="AZ17" s="128"/>
      <c r="BA17" s="128"/>
      <c r="BB17" s="128"/>
      <c r="BC17" s="128"/>
      <c r="BD17" s="128"/>
      <c r="BE17" s="128"/>
      <c r="BF17" s="128"/>
      <c r="BG17" s="128"/>
      <c r="BH17" s="128"/>
      <c r="BI17" s="128"/>
      <c r="BJ17" s="128"/>
      <c r="BK17" s="128"/>
      <c r="BL17" s="128"/>
      <c r="BM17" s="128"/>
      <c r="BN17" s="128"/>
      <c r="BO17" s="128"/>
      <c r="BP17" s="128"/>
      <c r="BQ17" s="128"/>
      <c r="BR17" s="128"/>
      <c r="BS17" s="128"/>
      <c r="BT17" s="128"/>
      <c r="BU17" s="128"/>
      <c r="BV17" s="128"/>
      <c r="BW17" s="128"/>
      <c r="BX17" s="128"/>
      <c r="BY17" s="128"/>
      <c r="BZ17" s="128"/>
      <c r="CA17" s="128"/>
      <c r="CB17" s="128"/>
      <c r="CC17" s="128"/>
      <c r="CD17" s="128"/>
      <c r="CE17" s="128"/>
      <c r="CF17" s="128"/>
      <c r="CG17" s="128"/>
      <c r="CH17" s="128"/>
      <c r="CI17" s="128"/>
      <c r="CJ17" s="128"/>
      <c r="CK17" s="128"/>
      <c r="CL17" s="128"/>
      <c r="CM17" s="128"/>
      <c r="CN17" s="128"/>
      <c r="CO17" s="128"/>
      <c r="CP17" s="128"/>
      <c r="CQ17" s="128"/>
      <c r="CR17" s="128"/>
      <c r="CS17" s="128"/>
      <c r="CT17" s="128"/>
      <c r="CU17" s="128"/>
      <c r="CV17" s="128"/>
      <c r="CW17" s="128"/>
      <c r="CX17" s="128"/>
      <c r="CY17" s="128"/>
      <c r="CZ17" s="128"/>
    </row>
    <row r="18" spans="1:104" s="134" customFormat="1" ht="12.75">
      <c r="A18" s="155"/>
      <c r="B18" s="135"/>
      <c r="D18" s="127"/>
      <c r="E18" s="127"/>
      <c r="F18" s="127" t="s">
        <v>50</v>
      </c>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8"/>
      <c r="BA18" s="128"/>
      <c r="BB18" s="128"/>
      <c r="BC18" s="128"/>
      <c r="BD18" s="128"/>
      <c r="BE18" s="128"/>
      <c r="BF18" s="128"/>
      <c r="BG18" s="128"/>
      <c r="BH18" s="128"/>
      <c r="BI18" s="128"/>
      <c r="BJ18" s="128"/>
      <c r="BK18" s="128"/>
      <c r="BL18" s="128"/>
      <c r="BM18" s="128"/>
      <c r="BN18" s="128"/>
      <c r="BO18" s="128"/>
      <c r="BP18" s="128"/>
      <c r="BQ18" s="128"/>
      <c r="BR18" s="128"/>
      <c r="BS18" s="128"/>
      <c r="BT18" s="128"/>
      <c r="BU18" s="128"/>
      <c r="BV18" s="128"/>
      <c r="BW18" s="128"/>
      <c r="BX18" s="128"/>
      <c r="BY18" s="128"/>
      <c r="BZ18" s="128"/>
      <c r="CA18" s="128"/>
      <c r="CB18" s="128"/>
      <c r="CC18" s="128"/>
      <c r="CD18" s="128"/>
      <c r="CE18" s="128"/>
      <c r="CF18" s="128"/>
      <c r="CG18" s="128"/>
      <c r="CH18" s="128"/>
      <c r="CI18" s="128"/>
      <c r="CJ18" s="128"/>
      <c r="CK18" s="128"/>
      <c r="CL18" s="128"/>
      <c r="CM18" s="128"/>
      <c r="CN18" s="128"/>
      <c r="CO18" s="128"/>
      <c r="CP18" s="128"/>
      <c r="CQ18" s="128"/>
      <c r="CR18" s="128"/>
      <c r="CS18" s="128"/>
      <c r="CT18" s="128"/>
      <c r="CU18" s="128"/>
      <c r="CV18" s="128"/>
      <c r="CW18" s="128"/>
      <c r="CX18" s="128"/>
      <c r="CY18" s="128"/>
      <c r="CZ18" s="128"/>
    </row>
    <row r="19" spans="1:104" s="134" customFormat="1" ht="38.25">
      <c r="A19" s="155" t="s">
        <v>13</v>
      </c>
      <c r="B19" s="135" t="s">
        <v>475</v>
      </c>
      <c r="C19" s="134" t="s">
        <v>4</v>
      </c>
      <c r="D19" s="127">
        <v>1</v>
      </c>
      <c r="E19" s="127"/>
      <c r="F19" s="127">
        <f t="shared" si="0"/>
        <v>0</v>
      </c>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8"/>
      <c r="BA19" s="128"/>
      <c r="BB19" s="128"/>
      <c r="BC19" s="128"/>
      <c r="BD19" s="128"/>
      <c r="BE19" s="128"/>
      <c r="BF19" s="128"/>
      <c r="BG19" s="128"/>
      <c r="BH19" s="128"/>
      <c r="BI19" s="128"/>
      <c r="BJ19" s="128"/>
      <c r="BK19" s="128"/>
      <c r="BL19" s="128"/>
      <c r="BM19" s="128"/>
      <c r="BN19" s="128"/>
      <c r="BO19" s="128"/>
      <c r="BP19" s="128"/>
      <c r="BQ19" s="128"/>
      <c r="BR19" s="128"/>
      <c r="BS19" s="128"/>
      <c r="BT19" s="128"/>
      <c r="BU19" s="128"/>
      <c r="BV19" s="128"/>
      <c r="BW19" s="128"/>
      <c r="BX19" s="128"/>
      <c r="BY19" s="128"/>
      <c r="BZ19" s="128"/>
      <c r="CA19" s="128"/>
      <c r="CB19" s="128"/>
      <c r="CC19" s="128"/>
      <c r="CD19" s="128"/>
      <c r="CE19" s="128"/>
      <c r="CF19" s="128"/>
      <c r="CG19" s="128"/>
      <c r="CH19" s="128"/>
      <c r="CI19" s="128"/>
      <c r="CJ19" s="128"/>
      <c r="CK19" s="128"/>
      <c r="CL19" s="128"/>
      <c r="CM19" s="128"/>
      <c r="CN19" s="128"/>
      <c r="CO19" s="128"/>
      <c r="CP19" s="128"/>
      <c r="CQ19" s="128"/>
      <c r="CR19" s="128"/>
      <c r="CS19" s="128"/>
      <c r="CT19" s="128"/>
      <c r="CU19" s="128"/>
      <c r="CV19" s="128"/>
      <c r="CW19" s="128"/>
      <c r="CX19" s="128"/>
      <c r="CY19" s="128"/>
      <c r="CZ19" s="128"/>
    </row>
    <row r="20" spans="1:104" s="134" customFormat="1">
      <c r="A20" s="155"/>
      <c r="B20" s="135"/>
      <c r="C20" s="136"/>
      <c r="D20" s="127"/>
      <c r="E20" s="127"/>
      <c r="F20" s="127" t="s">
        <v>50</v>
      </c>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8"/>
      <c r="BA20" s="128"/>
      <c r="BB20" s="128"/>
      <c r="BC20" s="128"/>
      <c r="BD20" s="128"/>
      <c r="BE20" s="128"/>
      <c r="BF20" s="128"/>
      <c r="BG20" s="128"/>
      <c r="BH20" s="128"/>
      <c r="BI20" s="128"/>
      <c r="BJ20" s="128"/>
      <c r="BK20" s="128"/>
      <c r="BL20" s="128"/>
      <c r="BM20" s="128"/>
      <c r="BN20" s="128"/>
      <c r="BO20" s="128"/>
      <c r="BP20" s="128"/>
      <c r="BQ20" s="128"/>
      <c r="BR20" s="128"/>
      <c r="BS20" s="128"/>
      <c r="BT20" s="128"/>
      <c r="BU20" s="128"/>
      <c r="BV20" s="128"/>
      <c r="BW20" s="128"/>
      <c r="BX20" s="128"/>
      <c r="BY20" s="128"/>
      <c r="BZ20" s="128"/>
      <c r="CA20" s="128"/>
      <c r="CB20" s="128"/>
      <c r="CC20" s="128"/>
      <c r="CD20" s="128"/>
      <c r="CE20" s="128"/>
      <c r="CF20" s="128"/>
      <c r="CG20" s="128"/>
      <c r="CH20" s="128"/>
      <c r="CI20" s="128"/>
      <c r="CJ20" s="128"/>
      <c r="CK20" s="128"/>
      <c r="CL20" s="128"/>
      <c r="CM20" s="128"/>
      <c r="CN20" s="128"/>
      <c r="CO20" s="128"/>
      <c r="CP20" s="128"/>
      <c r="CQ20" s="128"/>
      <c r="CR20" s="128"/>
      <c r="CS20" s="128"/>
      <c r="CT20" s="128"/>
      <c r="CU20" s="128"/>
      <c r="CV20" s="128"/>
      <c r="CW20" s="128"/>
      <c r="CX20" s="128"/>
      <c r="CY20" s="128"/>
      <c r="CZ20" s="128"/>
    </row>
    <row r="21" spans="1:104" s="134" customFormat="1">
      <c r="A21" s="155" t="s">
        <v>14</v>
      </c>
      <c r="B21" s="135" t="s">
        <v>188</v>
      </c>
      <c r="C21" s="136" t="s">
        <v>189</v>
      </c>
      <c r="D21" s="127">
        <v>60</v>
      </c>
      <c r="E21" s="127"/>
      <c r="F21" s="127">
        <f t="shared" si="0"/>
        <v>0</v>
      </c>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8"/>
      <c r="BA21" s="128"/>
      <c r="BB21" s="128"/>
      <c r="BC21" s="128"/>
      <c r="BD21" s="128"/>
      <c r="BE21" s="128"/>
      <c r="BF21" s="128"/>
      <c r="BG21" s="128"/>
      <c r="BH21" s="128"/>
      <c r="BI21" s="128"/>
      <c r="BJ21" s="128"/>
      <c r="BK21" s="128"/>
      <c r="BL21" s="128"/>
      <c r="BM21" s="128"/>
      <c r="BN21" s="128"/>
      <c r="BO21" s="128"/>
      <c r="BP21" s="128"/>
      <c r="BQ21" s="128"/>
      <c r="BR21" s="128"/>
      <c r="BS21" s="128"/>
      <c r="BT21" s="128"/>
      <c r="BU21" s="128"/>
      <c r="BV21" s="128"/>
      <c r="BW21" s="128"/>
      <c r="BX21" s="128"/>
      <c r="BY21" s="128"/>
      <c r="BZ21" s="128"/>
      <c r="CA21" s="128"/>
      <c r="CB21" s="128"/>
      <c r="CC21" s="128"/>
      <c r="CD21" s="128"/>
      <c r="CE21" s="128"/>
      <c r="CF21" s="128"/>
      <c r="CG21" s="128"/>
      <c r="CH21" s="128"/>
      <c r="CI21" s="128"/>
      <c r="CJ21" s="128"/>
      <c r="CK21" s="128"/>
      <c r="CL21" s="128"/>
      <c r="CM21" s="128"/>
      <c r="CN21" s="128"/>
      <c r="CO21" s="128"/>
      <c r="CP21" s="128"/>
      <c r="CQ21" s="128"/>
      <c r="CR21" s="128"/>
      <c r="CS21" s="128"/>
      <c r="CT21" s="128"/>
      <c r="CU21" s="128"/>
      <c r="CV21" s="128"/>
      <c r="CW21" s="128"/>
      <c r="CX21" s="128"/>
      <c r="CY21" s="128"/>
      <c r="CZ21" s="128"/>
    </row>
    <row r="22" spans="1:104" s="134" customFormat="1">
      <c r="A22" s="155"/>
      <c r="B22" s="135"/>
      <c r="C22" s="136"/>
      <c r="D22" s="127"/>
      <c r="E22" s="127"/>
      <c r="F22" s="127" t="s">
        <v>50</v>
      </c>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8"/>
      <c r="BA22" s="128"/>
      <c r="BB22" s="128"/>
      <c r="BC22" s="128"/>
      <c r="BD22" s="128"/>
      <c r="BE22" s="128"/>
      <c r="BF22" s="128"/>
      <c r="BG22" s="128"/>
      <c r="BH22" s="128"/>
      <c r="BI22" s="128"/>
      <c r="BJ22" s="128"/>
      <c r="BK22" s="128"/>
      <c r="BL22" s="128"/>
      <c r="BM22" s="128"/>
      <c r="BN22" s="128"/>
      <c r="BO22" s="128"/>
      <c r="BP22" s="128"/>
      <c r="BQ22" s="128"/>
      <c r="BR22" s="128"/>
      <c r="BS22" s="128"/>
      <c r="BT22" s="128"/>
      <c r="BU22" s="128"/>
      <c r="BV22" s="128"/>
      <c r="BW22" s="128"/>
      <c r="BX22" s="128"/>
      <c r="BY22" s="128"/>
      <c r="BZ22" s="128"/>
      <c r="CA22" s="128"/>
      <c r="CB22" s="128"/>
      <c r="CC22" s="128"/>
      <c r="CD22" s="128"/>
      <c r="CE22" s="128"/>
      <c r="CF22" s="128"/>
      <c r="CG22" s="128"/>
      <c r="CH22" s="128"/>
      <c r="CI22" s="128"/>
      <c r="CJ22" s="128"/>
      <c r="CK22" s="128"/>
      <c r="CL22" s="128"/>
      <c r="CM22" s="128"/>
      <c r="CN22" s="128"/>
      <c r="CO22" s="128"/>
      <c r="CP22" s="128"/>
      <c r="CQ22" s="128"/>
      <c r="CR22" s="128"/>
      <c r="CS22" s="128"/>
      <c r="CT22" s="128"/>
      <c r="CU22" s="128"/>
      <c r="CV22" s="128"/>
      <c r="CW22" s="128"/>
      <c r="CX22" s="128"/>
      <c r="CY22" s="128"/>
      <c r="CZ22" s="128"/>
    </row>
    <row r="23" spans="1:104" s="134" customFormat="1">
      <c r="A23" s="130" t="s">
        <v>15</v>
      </c>
      <c r="B23" s="135" t="s">
        <v>190</v>
      </c>
      <c r="C23" s="136" t="s">
        <v>189</v>
      </c>
      <c r="D23" s="127">
        <v>30</v>
      </c>
      <c r="E23" s="127"/>
      <c r="F23" s="127">
        <f t="shared" si="0"/>
        <v>0</v>
      </c>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c r="AO23" s="128"/>
      <c r="AP23" s="128"/>
      <c r="AQ23" s="128"/>
      <c r="AR23" s="128"/>
      <c r="AS23" s="128"/>
      <c r="AT23" s="128"/>
      <c r="AU23" s="128"/>
      <c r="AV23" s="128"/>
      <c r="AW23" s="128"/>
      <c r="AX23" s="128"/>
      <c r="AY23" s="128"/>
      <c r="AZ23" s="128"/>
      <c r="BA23" s="128"/>
      <c r="BB23" s="128"/>
      <c r="BC23" s="128"/>
      <c r="BD23" s="128"/>
      <c r="BE23" s="128"/>
      <c r="BF23" s="128"/>
      <c r="BG23" s="128"/>
      <c r="BH23" s="128"/>
      <c r="BI23" s="128"/>
      <c r="BJ23" s="128"/>
      <c r="BK23" s="128"/>
      <c r="BL23" s="128"/>
      <c r="BM23" s="128"/>
      <c r="BN23" s="128"/>
      <c r="BO23" s="128"/>
      <c r="BP23" s="128"/>
      <c r="BQ23" s="128"/>
      <c r="BR23" s="128"/>
      <c r="BS23" s="128"/>
      <c r="BT23" s="128"/>
      <c r="BU23" s="128"/>
      <c r="BV23" s="128"/>
      <c r="BW23" s="128"/>
      <c r="BX23" s="128"/>
      <c r="BY23" s="128"/>
      <c r="BZ23" s="128"/>
      <c r="CA23" s="128"/>
      <c r="CB23" s="128"/>
      <c r="CC23" s="128"/>
      <c r="CD23" s="128"/>
      <c r="CE23" s="128"/>
      <c r="CF23" s="128"/>
      <c r="CG23" s="128"/>
      <c r="CH23" s="128"/>
      <c r="CI23" s="128"/>
      <c r="CJ23" s="128"/>
      <c r="CK23" s="128"/>
      <c r="CL23" s="128"/>
      <c r="CM23" s="128"/>
      <c r="CN23" s="128"/>
      <c r="CO23" s="128"/>
      <c r="CP23" s="128"/>
      <c r="CQ23" s="128"/>
      <c r="CR23" s="128"/>
      <c r="CS23" s="128"/>
      <c r="CT23" s="128"/>
      <c r="CU23" s="128"/>
      <c r="CV23" s="128"/>
      <c r="CW23" s="128"/>
      <c r="CX23" s="128"/>
      <c r="CY23" s="128"/>
      <c r="CZ23" s="128"/>
    </row>
    <row r="24" spans="1:104" s="134" customFormat="1">
      <c r="A24" s="155"/>
      <c r="B24" s="135"/>
      <c r="C24" s="136"/>
      <c r="D24" s="127"/>
      <c r="E24" s="127"/>
      <c r="F24" s="127"/>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28"/>
      <c r="AO24" s="128"/>
      <c r="AP24" s="128"/>
      <c r="AQ24" s="128"/>
      <c r="AR24" s="128"/>
      <c r="AS24" s="128"/>
      <c r="AT24" s="128"/>
      <c r="AU24" s="128"/>
      <c r="AV24" s="128"/>
      <c r="AW24" s="128"/>
      <c r="AX24" s="128"/>
      <c r="AY24" s="128"/>
      <c r="AZ24" s="128"/>
      <c r="BA24" s="128"/>
      <c r="BB24" s="128"/>
      <c r="BC24" s="128"/>
      <c r="BD24" s="128"/>
      <c r="BE24" s="128"/>
      <c r="BF24" s="128"/>
      <c r="BG24" s="128"/>
      <c r="BH24" s="128"/>
      <c r="BI24" s="128"/>
      <c r="BJ24" s="128"/>
      <c r="BK24" s="128"/>
      <c r="BL24" s="128"/>
      <c r="BM24" s="128"/>
      <c r="BN24" s="128"/>
      <c r="BO24" s="128"/>
      <c r="BP24" s="128"/>
      <c r="BQ24" s="128"/>
      <c r="BR24" s="128"/>
      <c r="BS24" s="128"/>
      <c r="BT24" s="128"/>
      <c r="BU24" s="128"/>
      <c r="BV24" s="128"/>
      <c r="BW24" s="128"/>
      <c r="BX24" s="128"/>
      <c r="BY24" s="128"/>
      <c r="BZ24" s="128"/>
      <c r="CA24" s="128"/>
      <c r="CB24" s="128"/>
      <c r="CC24" s="128"/>
      <c r="CD24" s="128"/>
      <c r="CE24" s="128"/>
      <c r="CF24" s="128"/>
      <c r="CG24" s="128"/>
      <c r="CH24" s="128"/>
      <c r="CI24" s="128"/>
      <c r="CJ24" s="128"/>
      <c r="CK24" s="128"/>
      <c r="CL24" s="128"/>
      <c r="CM24" s="128"/>
      <c r="CN24" s="128"/>
      <c r="CO24" s="128"/>
      <c r="CP24" s="128"/>
      <c r="CQ24" s="128"/>
      <c r="CR24" s="128"/>
      <c r="CS24" s="128"/>
      <c r="CT24" s="128"/>
      <c r="CU24" s="128"/>
      <c r="CV24" s="128"/>
      <c r="CW24" s="128"/>
      <c r="CX24" s="128"/>
      <c r="CY24" s="128"/>
      <c r="CZ24" s="128"/>
    </row>
    <row r="25" spans="1:104" s="134" customFormat="1" ht="25.5">
      <c r="A25" s="26" t="s">
        <v>17</v>
      </c>
      <c r="B25" s="8" t="s">
        <v>193</v>
      </c>
      <c r="C25" s="134" t="s">
        <v>183</v>
      </c>
      <c r="D25" s="9">
        <v>80</v>
      </c>
      <c r="E25" s="10"/>
      <c r="F25" s="10">
        <f>+D25*E25</f>
        <v>0</v>
      </c>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N25" s="128"/>
      <c r="AO25" s="128"/>
      <c r="AP25" s="128"/>
      <c r="AQ25" s="128"/>
      <c r="AR25" s="128"/>
      <c r="AS25" s="128"/>
      <c r="AT25" s="128"/>
      <c r="AU25" s="128"/>
      <c r="AV25" s="128"/>
      <c r="AW25" s="128"/>
      <c r="AX25" s="128"/>
      <c r="AY25" s="128"/>
      <c r="AZ25" s="128"/>
      <c r="BA25" s="128"/>
      <c r="BB25" s="128"/>
      <c r="BC25" s="128"/>
      <c r="BD25" s="128"/>
      <c r="BE25" s="128"/>
      <c r="BF25" s="128"/>
      <c r="BG25" s="128"/>
      <c r="BH25" s="128"/>
      <c r="BI25" s="128"/>
      <c r="BJ25" s="128"/>
      <c r="BK25" s="128"/>
      <c r="BL25" s="128"/>
      <c r="BM25" s="128"/>
      <c r="BN25" s="128"/>
      <c r="BO25" s="128"/>
      <c r="BP25" s="128"/>
      <c r="BQ25" s="128"/>
      <c r="BR25" s="128"/>
      <c r="BS25" s="128"/>
      <c r="BT25" s="128"/>
      <c r="BU25" s="128"/>
      <c r="BV25" s="128"/>
      <c r="BW25" s="128"/>
      <c r="BX25" s="128"/>
      <c r="BY25" s="128"/>
      <c r="BZ25" s="128"/>
      <c r="CA25" s="128"/>
      <c r="CB25" s="128"/>
      <c r="CC25" s="128"/>
      <c r="CD25" s="128"/>
      <c r="CE25" s="128"/>
      <c r="CF25" s="128"/>
      <c r="CG25" s="128"/>
      <c r="CH25" s="128"/>
      <c r="CI25" s="128"/>
      <c r="CJ25" s="128"/>
      <c r="CK25" s="128"/>
      <c r="CL25" s="128"/>
      <c r="CM25" s="128"/>
      <c r="CN25" s="128"/>
      <c r="CO25" s="128"/>
      <c r="CP25" s="128"/>
      <c r="CQ25" s="128"/>
      <c r="CR25" s="128"/>
      <c r="CS25" s="128"/>
      <c r="CT25" s="128"/>
      <c r="CU25" s="128"/>
      <c r="CV25" s="128"/>
      <c r="CW25" s="128"/>
      <c r="CX25" s="128"/>
      <c r="CY25" s="128"/>
      <c r="CZ25" s="128"/>
    </row>
    <row r="26" spans="1:104" s="134" customFormat="1">
      <c r="A26" s="130"/>
      <c r="B26" s="135"/>
      <c r="C26" s="136"/>
      <c r="D26" s="127"/>
      <c r="E26" s="127"/>
      <c r="F26" s="10" t="s">
        <v>50</v>
      </c>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28"/>
      <c r="AQ26" s="128"/>
      <c r="AR26" s="128"/>
      <c r="AS26" s="128"/>
      <c r="AT26" s="128"/>
      <c r="AU26" s="128"/>
      <c r="AV26" s="128"/>
      <c r="AW26" s="128"/>
      <c r="AX26" s="128"/>
      <c r="AY26" s="128"/>
      <c r="AZ26" s="128"/>
      <c r="BA26" s="128"/>
      <c r="BB26" s="128"/>
      <c r="BC26" s="128"/>
      <c r="BD26" s="128"/>
      <c r="BE26" s="128"/>
      <c r="BF26" s="128"/>
      <c r="BG26" s="128"/>
      <c r="BH26" s="128"/>
      <c r="BI26" s="128"/>
      <c r="BJ26" s="128"/>
      <c r="BK26" s="128"/>
      <c r="BL26" s="128"/>
      <c r="BM26" s="128"/>
      <c r="BN26" s="128"/>
      <c r="BO26" s="128"/>
      <c r="BP26" s="128"/>
      <c r="BQ26" s="128"/>
      <c r="BR26" s="128"/>
      <c r="BS26" s="128"/>
      <c r="BT26" s="128"/>
      <c r="BU26" s="128"/>
      <c r="BV26" s="128"/>
      <c r="BW26" s="128"/>
      <c r="BX26" s="128"/>
      <c r="BY26" s="128"/>
      <c r="BZ26" s="128"/>
      <c r="CA26" s="128"/>
      <c r="CB26" s="128"/>
      <c r="CC26" s="128"/>
      <c r="CD26" s="128"/>
      <c r="CE26" s="128"/>
      <c r="CF26" s="128"/>
      <c r="CG26" s="128"/>
      <c r="CH26" s="128"/>
      <c r="CI26" s="128"/>
      <c r="CJ26" s="128"/>
      <c r="CK26" s="128"/>
      <c r="CL26" s="128"/>
      <c r="CM26" s="128"/>
      <c r="CN26" s="128"/>
      <c r="CO26" s="128"/>
      <c r="CP26" s="128"/>
      <c r="CQ26" s="128"/>
      <c r="CR26" s="128"/>
      <c r="CS26" s="128"/>
      <c r="CT26" s="128"/>
      <c r="CU26" s="128"/>
      <c r="CV26" s="128"/>
      <c r="CW26" s="128"/>
      <c r="CX26" s="128"/>
      <c r="CY26" s="128"/>
      <c r="CZ26" s="128"/>
    </row>
    <row r="27" spans="1:104" s="134" customFormat="1" ht="25.5">
      <c r="A27" s="130" t="s">
        <v>18</v>
      </c>
      <c r="B27" s="135" t="s">
        <v>248</v>
      </c>
      <c r="C27" s="136"/>
      <c r="D27" s="127"/>
      <c r="E27" s="127"/>
      <c r="F27" s="10" t="s">
        <v>50</v>
      </c>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c r="AO27" s="128"/>
      <c r="AP27" s="128"/>
      <c r="AQ27" s="128"/>
      <c r="AR27" s="128"/>
      <c r="AS27" s="128"/>
      <c r="AT27" s="128"/>
      <c r="AU27" s="128"/>
      <c r="AV27" s="128"/>
      <c r="AW27" s="128"/>
      <c r="AX27" s="128"/>
      <c r="AY27" s="128"/>
      <c r="AZ27" s="128"/>
      <c r="BA27" s="128"/>
      <c r="BB27" s="128"/>
      <c r="BC27" s="128"/>
      <c r="BD27" s="128"/>
      <c r="BE27" s="128"/>
      <c r="BF27" s="128"/>
      <c r="BG27" s="128"/>
      <c r="BH27" s="128"/>
      <c r="BI27" s="128"/>
      <c r="BJ27" s="128"/>
      <c r="BK27" s="128"/>
      <c r="BL27" s="128"/>
      <c r="BM27" s="128"/>
      <c r="BN27" s="128"/>
      <c r="BO27" s="128"/>
      <c r="BP27" s="128"/>
      <c r="BQ27" s="128"/>
      <c r="BR27" s="128"/>
      <c r="BS27" s="128"/>
      <c r="BT27" s="128"/>
      <c r="BU27" s="128"/>
      <c r="BV27" s="128"/>
      <c r="BW27" s="128"/>
      <c r="BX27" s="128"/>
      <c r="BY27" s="128"/>
      <c r="BZ27" s="128"/>
      <c r="CA27" s="128"/>
      <c r="CB27" s="128"/>
      <c r="CC27" s="128"/>
      <c r="CD27" s="128"/>
      <c r="CE27" s="128"/>
      <c r="CF27" s="128"/>
      <c r="CG27" s="128"/>
      <c r="CH27" s="128"/>
      <c r="CI27" s="128"/>
      <c r="CJ27" s="128"/>
      <c r="CK27" s="128"/>
      <c r="CL27" s="128"/>
      <c r="CM27" s="128"/>
      <c r="CN27" s="128"/>
      <c r="CO27" s="128"/>
      <c r="CP27" s="128"/>
      <c r="CQ27" s="128"/>
      <c r="CR27" s="128"/>
      <c r="CS27" s="128"/>
      <c r="CT27" s="128"/>
      <c r="CU27" s="128"/>
      <c r="CV27" s="128"/>
      <c r="CW27" s="128"/>
      <c r="CX27" s="128"/>
      <c r="CY27" s="128"/>
      <c r="CZ27" s="128"/>
    </row>
    <row r="28" spans="1:104" s="134" customFormat="1">
      <c r="A28" s="130"/>
      <c r="B28" s="135"/>
      <c r="C28" s="136"/>
      <c r="D28" s="127"/>
      <c r="E28" s="127"/>
      <c r="F28" s="10" t="s">
        <v>50</v>
      </c>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8"/>
      <c r="AO28" s="128"/>
      <c r="AP28" s="128"/>
      <c r="AQ28" s="128"/>
      <c r="AR28" s="128"/>
      <c r="AS28" s="128"/>
      <c r="AT28" s="128"/>
      <c r="AU28" s="128"/>
      <c r="AV28" s="128"/>
      <c r="AW28" s="128"/>
      <c r="AX28" s="128"/>
      <c r="AY28" s="128"/>
      <c r="AZ28" s="128"/>
      <c r="BA28" s="128"/>
      <c r="BB28" s="128"/>
      <c r="BC28" s="128"/>
      <c r="BD28" s="128"/>
      <c r="BE28" s="128"/>
      <c r="BF28" s="128"/>
      <c r="BG28" s="128"/>
      <c r="BH28" s="128"/>
      <c r="BI28" s="128"/>
      <c r="BJ28" s="128"/>
      <c r="BK28" s="128"/>
      <c r="BL28" s="128"/>
      <c r="BM28" s="128"/>
      <c r="BN28" s="128"/>
      <c r="BO28" s="128"/>
      <c r="BP28" s="128"/>
      <c r="BQ28" s="128"/>
      <c r="BR28" s="128"/>
      <c r="BS28" s="128"/>
      <c r="BT28" s="128"/>
      <c r="BU28" s="128"/>
      <c r="BV28" s="128"/>
      <c r="BW28" s="128"/>
      <c r="BX28" s="128"/>
      <c r="BY28" s="128"/>
      <c r="BZ28" s="128"/>
      <c r="CA28" s="128"/>
      <c r="CB28" s="128"/>
      <c r="CC28" s="128"/>
      <c r="CD28" s="128"/>
      <c r="CE28" s="128"/>
      <c r="CF28" s="128"/>
      <c r="CG28" s="128"/>
      <c r="CH28" s="128"/>
      <c r="CI28" s="128"/>
      <c r="CJ28" s="128"/>
      <c r="CK28" s="128"/>
      <c r="CL28" s="128"/>
      <c r="CM28" s="128"/>
      <c r="CN28" s="128"/>
      <c r="CO28" s="128"/>
      <c r="CP28" s="128"/>
      <c r="CQ28" s="128"/>
      <c r="CR28" s="128"/>
      <c r="CS28" s="128"/>
      <c r="CT28" s="128"/>
      <c r="CU28" s="128"/>
      <c r="CV28" s="128"/>
      <c r="CW28" s="128"/>
      <c r="CX28" s="128"/>
      <c r="CY28" s="128"/>
      <c r="CZ28" s="128"/>
    </row>
    <row r="29" spans="1:104" s="134" customFormat="1" ht="12.75">
      <c r="A29" s="130" t="s">
        <v>0</v>
      </c>
      <c r="B29" s="135" t="s">
        <v>194</v>
      </c>
      <c r="C29" s="134" t="s">
        <v>189</v>
      </c>
      <c r="D29" s="127">
        <v>50</v>
      </c>
      <c r="E29" s="127"/>
      <c r="F29" s="10">
        <f>+D29*E29</f>
        <v>0</v>
      </c>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8"/>
      <c r="AV29" s="128"/>
      <c r="AW29" s="128"/>
      <c r="AX29" s="128"/>
      <c r="AY29" s="128"/>
      <c r="AZ29" s="128"/>
      <c r="BA29" s="128"/>
      <c r="BB29" s="128"/>
      <c r="BC29" s="128"/>
      <c r="BD29" s="128"/>
      <c r="BE29" s="128"/>
      <c r="BF29" s="128"/>
      <c r="BG29" s="128"/>
      <c r="BH29" s="128"/>
      <c r="BI29" s="128"/>
      <c r="BJ29" s="128"/>
      <c r="BK29" s="128"/>
      <c r="BL29" s="128"/>
      <c r="BM29" s="128"/>
      <c r="BN29" s="128"/>
      <c r="BO29" s="128"/>
      <c r="BP29" s="128"/>
      <c r="BQ29" s="128"/>
      <c r="BR29" s="128"/>
      <c r="BS29" s="128"/>
      <c r="BT29" s="128"/>
      <c r="BU29" s="128"/>
      <c r="BV29" s="128"/>
      <c r="BW29" s="128"/>
      <c r="BX29" s="128"/>
      <c r="BY29" s="128"/>
      <c r="BZ29" s="128"/>
      <c r="CA29" s="128"/>
      <c r="CB29" s="128"/>
      <c r="CC29" s="128"/>
      <c r="CD29" s="128"/>
      <c r="CE29" s="128"/>
      <c r="CF29" s="128"/>
      <c r="CG29" s="128"/>
      <c r="CH29" s="128"/>
      <c r="CI29" s="128"/>
      <c r="CJ29" s="128"/>
      <c r="CK29" s="128"/>
      <c r="CL29" s="128"/>
      <c r="CM29" s="128"/>
      <c r="CN29" s="128"/>
      <c r="CO29" s="128"/>
      <c r="CP29" s="128"/>
      <c r="CQ29" s="128"/>
      <c r="CR29" s="128"/>
      <c r="CS29" s="128"/>
      <c r="CT29" s="128"/>
      <c r="CU29" s="128"/>
      <c r="CV29" s="128"/>
      <c r="CW29" s="128"/>
      <c r="CX29" s="128"/>
      <c r="CY29" s="128"/>
      <c r="CZ29" s="128"/>
    </row>
    <row r="30" spans="1:104" s="134" customFormat="1" ht="12.75">
      <c r="A30" s="130" t="s">
        <v>1</v>
      </c>
      <c r="B30" s="135" t="s">
        <v>195</v>
      </c>
      <c r="C30" s="134" t="s">
        <v>189</v>
      </c>
      <c r="D30" s="127">
        <v>50</v>
      </c>
      <c r="E30" s="127"/>
      <c r="F30" s="10">
        <f>+D30*E30</f>
        <v>0</v>
      </c>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28"/>
      <c r="AN30" s="128"/>
      <c r="AO30" s="128"/>
      <c r="AP30" s="128"/>
      <c r="AQ30" s="128"/>
      <c r="AR30" s="128"/>
      <c r="AS30" s="128"/>
      <c r="AT30" s="128"/>
      <c r="AU30" s="128"/>
      <c r="AV30" s="128"/>
      <c r="AW30" s="128"/>
      <c r="AX30" s="128"/>
      <c r="AY30" s="128"/>
      <c r="AZ30" s="128"/>
      <c r="BA30" s="128"/>
      <c r="BB30" s="128"/>
      <c r="BC30" s="128"/>
      <c r="BD30" s="128"/>
      <c r="BE30" s="128"/>
      <c r="BF30" s="128"/>
      <c r="BG30" s="128"/>
      <c r="BH30" s="128"/>
      <c r="BI30" s="128"/>
      <c r="BJ30" s="128"/>
      <c r="BK30" s="128"/>
      <c r="BL30" s="128"/>
      <c r="BM30" s="128"/>
      <c r="BN30" s="128"/>
      <c r="BO30" s="128"/>
      <c r="BP30" s="128"/>
      <c r="BQ30" s="128"/>
      <c r="BR30" s="128"/>
      <c r="BS30" s="128"/>
      <c r="BT30" s="128"/>
      <c r="BU30" s="128"/>
      <c r="BV30" s="128"/>
      <c r="BW30" s="128"/>
      <c r="BX30" s="128"/>
      <c r="BY30" s="128"/>
      <c r="BZ30" s="128"/>
      <c r="CA30" s="128"/>
      <c r="CB30" s="128"/>
      <c r="CC30" s="128"/>
      <c r="CD30" s="128"/>
      <c r="CE30" s="128"/>
      <c r="CF30" s="128"/>
      <c r="CG30" s="128"/>
      <c r="CH30" s="128"/>
      <c r="CI30" s="128"/>
      <c r="CJ30" s="128"/>
      <c r="CK30" s="128"/>
      <c r="CL30" s="128"/>
      <c r="CM30" s="128"/>
      <c r="CN30" s="128"/>
      <c r="CO30" s="128"/>
      <c r="CP30" s="128"/>
      <c r="CQ30" s="128"/>
      <c r="CR30" s="128"/>
      <c r="CS30" s="128"/>
      <c r="CT30" s="128"/>
      <c r="CU30" s="128"/>
      <c r="CV30" s="128"/>
      <c r="CW30" s="128"/>
      <c r="CX30" s="128"/>
      <c r="CY30" s="128"/>
      <c r="CZ30" s="128"/>
    </row>
    <row r="31" spans="1:104" s="134" customFormat="1" ht="12.75">
      <c r="A31" s="130"/>
      <c r="B31" s="135"/>
      <c r="D31" s="127"/>
      <c r="E31" s="127"/>
      <c r="F31" s="10"/>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128"/>
      <c r="BA31" s="128"/>
      <c r="BB31" s="128"/>
      <c r="BC31" s="128"/>
      <c r="BD31" s="128"/>
      <c r="BE31" s="128"/>
      <c r="BF31" s="128"/>
      <c r="BG31" s="128"/>
      <c r="BH31" s="128"/>
      <c r="BI31" s="128"/>
      <c r="BJ31" s="128"/>
      <c r="BK31" s="128"/>
      <c r="BL31" s="128"/>
      <c r="BM31" s="128"/>
      <c r="BN31" s="128"/>
      <c r="BO31" s="128"/>
      <c r="BP31" s="128"/>
      <c r="BQ31" s="128"/>
      <c r="BR31" s="128"/>
      <c r="BS31" s="128"/>
      <c r="BT31" s="128"/>
      <c r="BU31" s="128"/>
      <c r="BV31" s="128"/>
      <c r="BW31" s="128"/>
      <c r="BX31" s="128"/>
      <c r="BY31" s="128"/>
      <c r="BZ31" s="128"/>
      <c r="CA31" s="128"/>
      <c r="CB31" s="128"/>
      <c r="CC31" s="128"/>
      <c r="CD31" s="128"/>
      <c r="CE31" s="128"/>
      <c r="CF31" s="128"/>
      <c r="CG31" s="128"/>
      <c r="CH31" s="128"/>
      <c r="CI31" s="128"/>
      <c r="CJ31" s="128"/>
      <c r="CK31" s="128"/>
      <c r="CL31" s="128"/>
      <c r="CM31" s="128"/>
      <c r="CN31" s="128"/>
      <c r="CO31" s="128"/>
      <c r="CP31" s="128"/>
      <c r="CQ31" s="128"/>
      <c r="CR31" s="128"/>
      <c r="CS31" s="128"/>
      <c r="CT31" s="128"/>
      <c r="CU31" s="128"/>
      <c r="CV31" s="128"/>
      <c r="CW31" s="128"/>
      <c r="CX31" s="128"/>
      <c r="CY31" s="128"/>
      <c r="CZ31" s="128"/>
    </row>
    <row r="32" spans="1:104" s="134" customFormat="1" ht="51">
      <c r="A32" s="130" t="s">
        <v>19</v>
      </c>
      <c r="B32" s="135" t="s">
        <v>286</v>
      </c>
      <c r="C32" s="134" t="s">
        <v>4</v>
      </c>
      <c r="D32" s="127">
        <v>1</v>
      </c>
      <c r="E32" s="127"/>
      <c r="F32" s="10">
        <f>+D32*E32</f>
        <v>0</v>
      </c>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128"/>
      <c r="BA32" s="128"/>
      <c r="BB32" s="128"/>
      <c r="BC32" s="128"/>
      <c r="BD32" s="128"/>
      <c r="BE32" s="128"/>
      <c r="BF32" s="128"/>
      <c r="BG32" s="128"/>
      <c r="BH32" s="128"/>
      <c r="BI32" s="128"/>
      <c r="BJ32" s="128"/>
      <c r="BK32" s="128"/>
      <c r="BL32" s="128"/>
      <c r="BM32" s="128"/>
      <c r="BN32" s="128"/>
      <c r="BO32" s="128"/>
      <c r="BP32" s="128"/>
      <c r="BQ32" s="128"/>
      <c r="BR32" s="128"/>
      <c r="BS32" s="128"/>
      <c r="BT32" s="128"/>
      <c r="BU32" s="128"/>
      <c r="BV32" s="128"/>
      <c r="BW32" s="128"/>
      <c r="BX32" s="128"/>
      <c r="BY32" s="128"/>
      <c r="BZ32" s="128"/>
      <c r="CA32" s="128"/>
      <c r="CB32" s="128"/>
      <c r="CC32" s="128"/>
      <c r="CD32" s="128"/>
      <c r="CE32" s="128"/>
      <c r="CF32" s="128"/>
      <c r="CG32" s="128"/>
      <c r="CH32" s="128"/>
      <c r="CI32" s="128"/>
      <c r="CJ32" s="128"/>
      <c r="CK32" s="128"/>
      <c r="CL32" s="128"/>
      <c r="CM32" s="128"/>
      <c r="CN32" s="128"/>
      <c r="CO32" s="128"/>
      <c r="CP32" s="128"/>
      <c r="CQ32" s="128"/>
      <c r="CR32" s="128"/>
      <c r="CS32" s="128"/>
      <c r="CT32" s="128"/>
      <c r="CU32" s="128"/>
      <c r="CV32" s="128"/>
      <c r="CW32" s="128"/>
      <c r="CX32" s="128"/>
      <c r="CY32" s="128"/>
      <c r="CZ32" s="128"/>
    </row>
    <row r="33" spans="1:104" s="134" customFormat="1">
      <c r="A33" s="130"/>
      <c r="B33" s="135"/>
      <c r="C33" s="136"/>
      <c r="D33" s="127"/>
      <c r="E33" s="127"/>
      <c r="F33" s="10"/>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8"/>
      <c r="BC33" s="128"/>
      <c r="BD33" s="128"/>
      <c r="BE33" s="128"/>
      <c r="BF33" s="128"/>
      <c r="BG33" s="128"/>
      <c r="BH33" s="128"/>
      <c r="BI33" s="128"/>
      <c r="BJ33" s="128"/>
      <c r="BK33" s="128"/>
      <c r="BL33" s="128"/>
      <c r="BM33" s="128"/>
      <c r="BN33" s="128"/>
      <c r="BO33" s="128"/>
      <c r="BP33" s="128"/>
      <c r="BQ33" s="128"/>
      <c r="BR33" s="128"/>
      <c r="BS33" s="128"/>
      <c r="BT33" s="128"/>
      <c r="BU33" s="128"/>
      <c r="BV33" s="128"/>
      <c r="BW33" s="128"/>
      <c r="BX33" s="128"/>
      <c r="BY33" s="128"/>
      <c r="BZ33" s="128"/>
      <c r="CA33" s="128"/>
      <c r="CB33" s="128"/>
      <c r="CC33" s="128"/>
      <c r="CD33" s="128"/>
      <c r="CE33" s="128"/>
      <c r="CF33" s="128"/>
      <c r="CG33" s="128"/>
      <c r="CH33" s="128"/>
      <c r="CI33" s="128"/>
      <c r="CJ33" s="128"/>
      <c r="CK33" s="128"/>
      <c r="CL33" s="128"/>
      <c r="CM33" s="128"/>
      <c r="CN33" s="128"/>
      <c r="CO33" s="128"/>
      <c r="CP33" s="128"/>
      <c r="CQ33" s="128"/>
      <c r="CR33" s="128"/>
      <c r="CS33" s="128"/>
      <c r="CT33" s="128"/>
      <c r="CU33" s="128"/>
      <c r="CV33" s="128"/>
      <c r="CW33" s="128"/>
      <c r="CX33" s="128"/>
      <c r="CY33" s="128"/>
      <c r="CZ33" s="128"/>
    </row>
    <row r="34" spans="1:104" s="134" customFormat="1">
      <c r="A34" s="130"/>
      <c r="B34" s="135"/>
      <c r="C34" s="136"/>
      <c r="D34" s="127"/>
      <c r="E34" s="127"/>
      <c r="F34" s="10"/>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8"/>
      <c r="BC34" s="128"/>
      <c r="BD34" s="128"/>
      <c r="BE34" s="128"/>
      <c r="BF34" s="128"/>
      <c r="BG34" s="128"/>
      <c r="BH34" s="128"/>
      <c r="BI34" s="128"/>
      <c r="BJ34" s="128"/>
      <c r="BK34" s="128"/>
      <c r="BL34" s="128"/>
      <c r="BM34" s="128"/>
      <c r="BN34" s="128"/>
      <c r="BO34" s="128"/>
      <c r="BP34" s="128"/>
      <c r="BQ34" s="128"/>
      <c r="BR34" s="128"/>
      <c r="BS34" s="128"/>
      <c r="BT34" s="128"/>
      <c r="BU34" s="128"/>
      <c r="BV34" s="128"/>
      <c r="BW34" s="128"/>
      <c r="BX34" s="128"/>
      <c r="BY34" s="128"/>
      <c r="BZ34" s="128"/>
      <c r="CA34" s="128"/>
      <c r="CB34" s="128"/>
      <c r="CC34" s="128"/>
      <c r="CD34" s="128"/>
      <c r="CE34" s="128"/>
      <c r="CF34" s="128"/>
      <c r="CG34" s="128"/>
      <c r="CH34" s="128"/>
      <c r="CI34" s="128"/>
      <c r="CJ34" s="128"/>
      <c r="CK34" s="128"/>
      <c r="CL34" s="128"/>
      <c r="CM34" s="128"/>
      <c r="CN34" s="128"/>
      <c r="CO34" s="128"/>
      <c r="CP34" s="128"/>
      <c r="CQ34" s="128"/>
      <c r="CR34" s="128"/>
      <c r="CS34" s="128"/>
      <c r="CT34" s="128"/>
      <c r="CU34" s="128"/>
      <c r="CV34" s="128"/>
      <c r="CW34" s="128"/>
      <c r="CX34" s="128"/>
      <c r="CY34" s="128"/>
      <c r="CZ34" s="128"/>
    </row>
    <row r="35" spans="1:104" s="308" customFormat="1" ht="17.25" thickBot="1">
      <c r="A35" s="305"/>
      <c r="B35" s="218" t="s">
        <v>180</v>
      </c>
      <c r="C35" s="306"/>
      <c r="D35" s="173"/>
      <c r="E35" s="173" t="s">
        <v>220</v>
      </c>
      <c r="F35" s="193">
        <f>SUM(F9:F34)</f>
        <v>0</v>
      </c>
      <c r="G35" s="307"/>
      <c r="H35" s="307"/>
      <c r="I35" s="307"/>
      <c r="J35" s="307"/>
      <c r="K35" s="307"/>
      <c r="L35" s="307"/>
      <c r="M35" s="307"/>
      <c r="N35" s="307"/>
      <c r="O35" s="307"/>
      <c r="P35" s="307"/>
      <c r="Q35" s="307"/>
      <c r="R35" s="307"/>
      <c r="S35" s="307"/>
      <c r="T35" s="307"/>
      <c r="U35" s="307"/>
      <c r="V35" s="307"/>
      <c r="W35" s="307"/>
      <c r="X35" s="307"/>
      <c r="Y35" s="307"/>
      <c r="Z35" s="307"/>
      <c r="AA35" s="307"/>
      <c r="AB35" s="307"/>
      <c r="AC35" s="307"/>
      <c r="AD35" s="307"/>
      <c r="AE35" s="307"/>
      <c r="AF35" s="307"/>
      <c r="AG35" s="307"/>
      <c r="AH35" s="307"/>
      <c r="AI35" s="307"/>
      <c r="AJ35" s="307"/>
      <c r="AK35" s="307"/>
      <c r="AL35" s="307"/>
      <c r="AM35" s="307"/>
      <c r="AN35" s="307"/>
      <c r="AO35" s="307"/>
      <c r="AP35" s="307"/>
      <c r="AQ35" s="307"/>
      <c r="AR35" s="307"/>
      <c r="AS35" s="307"/>
      <c r="AT35" s="307"/>
      <c r="AU35" s="307"/>
      <c r="AV35" s="307"/>
      <c r="AW35" s="307"/>
      <c r="AX35" s="307"/>
      <c r="AY35" s="307"/>
      <c r="AZ35" s="307"/>
      <c r="BA35" s="307"/>
      <c r="BB35" s="307"/>
      <c r="BC35" s="307"/>
      <c r="BD35" s="307"/>
      <c r="BE35" s="307"/>
      <c r="BF35" s="307"/>
      <c r="BG35" s="307"/>
      <c r="BH35" s="307"/>
      <c r="BI35" s="307"/>
      <c r="BJ35" s="307"/>
      <c r="BK35" s="307"/>
      <c r="BL35" s="307"/>
      <c r="BM35" s="307"/>
      <c r="BN35" s="307"/>
      <c r="BO35" s="307"/>
      <c r="BP35" s="307"/>
      <c r="BQ35" s="307"/>
      <c r="BR35" s="307"/>
      <c r="BS35" s="307"/>
      <c r="BT35" s="307"/>
      <c r="BU35" s="307"/>
      <c r="BV35" s="307"/>
      <c r="BW35" s="307"/>
      <c r="BX35" s="307"/>
      <c r="BY35" s="307"/>
      <c r="BZ35" s="307"/>
      <c r="CA35" s="307"/>
      <c r="CB35" s="307"/>
      <c r="CC35" s="307"/>
      <c r="CD35" s="307"/>
      <c r="CE35" s="307"/>
      <c r="CF35" s="307"/>
      <c r="CG35" s="307"/>
      <c r="CH35" s="307"/>
      <c r="CI35" s="307"/>
      <c r="CJ35" s="307"/>
      <c r="CK35" s="307"/>
      <c r="CL35" s="307"/>
      <c r="CM35" s="307"/>
      <c r="CN35" s="307"/>
      <c r="CO35" s="307"/>
      <c r="CP35" s="307"/>
      <c r="CQ35" s="307"/>
      <c r="CR35" s="307"/>
      <c r="CS35" s="307"/>
      <c r="CT35" s="307"/>
      <c r="CU35" s="307"/>
      <c r="CV35" s="307"/>
      <c r="CW35" s="307"/>
      <c r="CX35" s="307"/>
      <c r="CY35" s="307"/>
      <c r="CZ35" s="307"/>
    </row>
    <row r="36" spans="1:104" s="134" customFormat="1" ht="16.5" thickTop="1">
      <c r="A36" s="130"/>
      <c r="B36" s="135"/>
      <c r="C36" s="136"/>
      <c r="D36" s="127"/>
      <c r="E36" s="127"/>
      <c r="F36" s="10"/>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c r="BE36" s="128"/>
      <c r="BF36" s="128"/>
      <c r="BG36" s="128"/>
      <c r="BH36" s="128"/>
      <c r="BI36" s="128"/>
      <c r="BJ36" s="128"/>
      <c r="BK36" s="128"/>
      <c r="BL36" s="128"/>
      <c r="BM36" s="128"/>
      <c r="BN36" s="128"/>
      <c r="BO36" s="128"/>
      <c r="BP36" s="128"/>
      <c r="BQ36" s="128"/>
      <c r="BR36" s="128"/>
      <c r="BS36" s="128"/>
      <c r="BT36" s="128"/>
      <c r="BU36" s="128"/>
      <c r="BV36" s="128"/>
      <c r="BW36" s="128"/>
      <c r="BX36" s="128"/>
      <c r="BY36" s="128"/>
      <c r="BZ36" s="128"/>
      <c r="CA36" s="128"/>
      <c r="CB36" s="128"/>
      <c r="CC36" s="128"/>
      <c r="CD36" s="128"/>
      <c r="CE36" s="128"/>
      <c r="CF36" s="128"/>
      <c r="CG36" s="128"/>
      <c r="CH36" s="128"/>
      <c r="CI36" s="128"/>
      <c r="CJ36" s="128"/>
      <c r="CK36" s="128"/>
      <c r="CL36" s="128"/>
      <c r="CM36" s="128"/>
      <c r="CN36" s="128"/>
      <c r="CO36" s="128"/>
      <c r="CP36" s="128"/>
      <c r="CQ36" s="128"/>
      <c r="CR36" s="128"/>
      <c r="CS36" s="128"/>
      <c r="CT36" s="128"/>
      <c r="CU36" s="128"/>
      <c r="CV36" s="128"/>
      <c r="CW36" s="128"/>
      <c r="CX36" s="128"/>
      <c r="CY36" s="128"/>
      <c r="CZ36" s="128"/>
    </row>
    <row r="37" spans="1:104" s="134" customFormat="1">
      <c r="A37" s="155"/>
      <c r="B37" s="135"/>
      <c r="C37" s="136"/>
      <c r="D37" s="127"/>
      <c r="E37" s="127"/>
      <c r="F37" s="127"/>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8"/>
      <c r="BQ37" s="128"/>
      <c r="BR37" s="128"/>
      <c r="BS37" s="128"/>
      <c r="BT37" s="128"/>
      <c r="BU37" s="128"/>
      <c r="BV37" s="128"/>
      <c r="BW37" s="128"/>
      <c r="BX37" s="128"/>
      <c r="BY37" s="128"/>
      <c r="BZ37" s="128"/>
      <c r="CA37" s="128"/>
      <c r="CB37" s="128"/>
      <c r="CC37" s="128"/>
      <c r="CD37" s="128"/>
      <c r="CE37" s="128"/>
      <c r="CF37" s="128"/>
      <c r="CG37" s="128"/>
      <c r="CH37" s="128"/>
      <c r="CI37" s="128"/>
      <c r="CJ37" s="128"/>
      <c r="CK37" s="128"/>
      <c r="CL37" s="128"/>
      <c r="CM37" s="128"/>
      <c r="CN37" s="128"/>
      <c r="CO37" s="128"/>
      <c r="CP37" s="128"/>
      <c r="CQ37" s="128"/>
      <c r="CR37" s="128"/>
      <c r="CS37" s="128"/>
      <c r="CT37" s="128"/>
      <c r="CU37" s="128"/>
      <c r="CV37" s="128"/>
      <c r="CW37" s="128"/>
      <c r="CX37" s="128"/>
      <c r="CY37" s="128"/>
      <c r="CZ37" s="128"/>
    </row>
    <row r="38" spans="1:104" s="134" customFormat="1" ht="20.25" customHeight="1" thickBot="1">
      <c r="A38" s="159" t="s">
        <v>32</v>
      </c>
      <c r="B38" s="160" t="s">
        <v>155</v>
      </c>
      <c r="C38" s="168"/>
      <c r="D38" s="161"/>
      <c r="E38" s="161"/>
      <c r="F38" s="161"/>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c r="AO38" s="128"/>
      <c r="AP38" s="128"/>
      <c r="AQ38" s="128"/>
      <c r="AR38" s="128"/>
      <c r="AS38" s="128"/>
      <c r="AT38" s="128"/>
      <c r="AU38" s="128"/>
      <c r="AV38" s="128"/>
      <c r="AW38" s="128"/>
      <c r="AX38" s="128"/>
      <c r="AY38" s="128"/>
      <c r="AZ38" s="128"/>
      <c r="BA38" s="128"/>
      <c r="BB38" s="128"/>
      <c r="BC38" s="128"/>
      <c r="BD38" s="128"/>
      <c r="BE38" s="128"/>
      <c r="BF38" s="128"/>
      <c r="BG38" s="128"/>
      <c r="BH38" s="128"/>
      <c r="BI38" s="128"/>
      <c r="BJ38" s="128"/>
      <c r="BK38" s="128"/>
      <c r="BL38" s="128"/>
      <c r="BM38" s="128"/>
      <c r="BN38" s="128"/>
      <c r="BO38" s="128"/>
      <c r="BP38" s="128"/>
      <c r="BQ38" s="128"/>
      <c r="BR38" s="128"/>
      <c r="BS38" s="128"/>
      <c r="BT38" s="128"/>
      <c r="BU38" s="128"/>
      <c r="BV38" s="128"/>
      <c r="BW38" s="128"/>
      <c r="BX38" s="128"/>
      <c r="BY38" s="128"/>
      <c r="BZ38" s="128"/>
      <c r="CA38" s="128"/>
      <c r="CB38" s="128"/>
      <c r="CC38" s="128"/>
      <c r="CD38" s="128"/>
      <c r="CE38" s="128"/>
      <c r="CF38" s="128"/>
      <c r="CG38" s="128"/>
      <c r="CH38" s="128"/>
      <c r="CI38" s="128"/>
      <c r="CJ38" s="128"/>
      <c r="CK38" s="128"/>
      <c r="CL38" s="128"/>
      <c r="CM38" s="128"/>
      <c r="CN38" s="128"/>
      <c r="CO38" s="128"/>
      <c r="CP38" s="128"/>
      <c r="CQ38" s="128"/>
      <c r="CR38" s="128"/>
      <c r="CS38" s="128"/>
      <c r="CT38" s="128"/>
      <c r="CU38" s="128"/>
      <c r="CV38" s="128"/>
      <c r="CW38" s="128"/>
      <c r="CX38" s="128"/>
      <c r="CY38" s="128"/>
      <c r="CZ38" s="128"/>
    </row>
    <row r="39" spans="1:104" s="134" customFormat="1" ht="18.75" thickTop="1">
      <c r="A39" s="124"/>
      <c r="B39" s="129"/>
      <c r="C39" s="136"/>
      <c r="D39" s="127"/>
      <c r="E39" s="127"/>
      <c r="F39" s="127"/>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28"/>
      <c r="AQ39" s="128"/>
      <c r="AR39" s="128"/>
      <c r="AS39" s="128"/>
      <c r="AT39" s="128"/>
      <c r="AU39" s="128"/>
      <c r="AV39" s="128"/>
      <c r="AW39" s="128"/>
      <c r="AX39" s="128"/>
      <c r="AY39" s="128"/>
      <c r="AZ39" s="128"/>
      <c r="BA39" s="128"/>
      <c r="BB39" s="128"/>
      <c r="BC39" s="128"/>
      <c r="BD39" s="128"/>
      <c r="BE39" s="128"/>
      <c r="BF39" s="128"/>
      <c r="BG39" s="128"/>
      <c r="BH39" s="128"/>
      <c r="BI39" s="128"/>
      <c r="BJ39" s="128"/>
      <c r="BK39" s="128"/>
      <c r="BL39" s="128"/>
      <c r="BM39" s="128"/>
      <c r="BN39" s="128"/>
      <c r="BO39" s="128"/>
      <c r="BP39" s="128"/>
      <c r="BQ39" s="128"/>
      <c r="BR39" s="128"/>
      <c r="BS39" s="128"/>
      <c r="BT39" s="128"/>
      <c r="BU39" s="128"/>
      <c r="BV39" s="128"/>
      <c r="BW39" s="128"/>
      <c r="BX39" s="128"/>
      <c r="BY39" s="128"/>
      <c r="BZ39" s="128"/>
      <c r="CA39" s="128"/>
      <c r="CB39" s="128"/>
      <c r="CC39" s="128"/>
      <c r="CD39" s="128"/>
      <c r="CE39" s="128"/>
      <c r="CF39" s="128"/>
      <c r="CG39" s="128"/>
      <c r="CH39" s="128"/>
      <c r="CI39" s="128"/>
      <c r="CJ39" s="128"/>
      <c r="CK39" s="128"/>
      <c r="CL39" s="128"/>
      <c r="CM39" s="128"/>
      <c r="CN39" s="128"/>
      <c r="CO39" s="128"/>
      <c r="CP39" s="128"/>
      <c r="CQ39" s="128"/>
      <c r="CR39" s="128"/>
      <c r="CS39" s="128"/>
      <c r="CT39" s="128"/>
      <c r="CU39" s="128"/>
      <c r="CV39" s="128"/>
      <c r="CW39" s="128"/>
      <c r="CX39" s="128"/>
      <c r="CY39" s="128"/>
      <c r="CZ39" s="128"/>
    </row>
    <row r="40" spans="1:104" s="134" customFormat="1" ht="26.25">
      <c r="A40" s="124"/>
      <c r="B40" s="125" t="s">
        <v>219</v>
      </c>
      <c r="C40" s="136"/>
      <c r="D40" s="127"/>
      <c r="E40" s="127"/>
      <c r="F40" s="127"/>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128"/>
      <c r="AN40" s="128"/>
      <c r="AO40" s="128"/>
      <c r="AP40" s="128"/>
      <c r="AQ40" s="128"/>
      <c r="AR40" s="128"/>
      <c r="AS40" s="128"/>
      <c r="AT40" s="128"/>
      <c r="AU40" s="128"/>
      <c r="AV40" s="128"/>
      <c r="AW40" s="128"/>
      <c r="AX40" s="128"/>
      <c r="AY40" s="128"/>
      <c r="AZ40" s="128"/>
      <c r="BA40" s="128"/>
      <c r="BB40" s="128"/>
      <c r="BC40" s="128"/>
      <c r="BD40" s="128"/>
      <c r="BE40" s="128"/>
      <c r="BF40" s="128"/>
      <c r="BG40" s="128"/>
      <c r="BH40" s="128"/>
      <c r="BI40" s="128"/>
      <c r="BJ40" s="128"/>
      <c r="BK40" s="128"/>
      <c r="BL40" s="128"/>
      <c r="BM40" s="128"/>
      <c r="BN40" s="128"/>
      <c r="BO40" s="128"/>
      <c r="BP40" s="128"/>
      <c r="BQ40" s="128"/>
      <c r="BR40" s="128"/>
      <c r="BS40" s="128"/>
      <c r="BT40" s="128"/>
      <c r="BU40" s="128"/>
      <c r="BV40" s="128"/>
      <c r="BW40" s="128"/>
      <c r="BX40" s="128"/>
      <c r="BY40" s="128"/>
      <c r="BZ40" s="128"/>
      <c r="CA40" s="128"/>
      <c r="CB40" s="128"/>
      <c r="CC40" s="128"/>
      <c r="CD40" s="128"/>
      <c r="CE40" s="128"/>
      <c r="CF40" s="128"/>
      <c r="CG40" s="128"/>
      <c r="CH40" s="128"/>
      <c r="CI40" s="128"/>
      <c r="CJ40" s="128"/>
      <c r="CK40" s="128"/>
      <c r="CL40" s="128"/>
      <c r="CM40" s="128"/>
      <c r="CN40" s="128"/>
      <c r="CO40" s="128"/>
      <c r="CP40" s="128"/>
      <c r="CQ40" s="128"/>
      <c r="CR40" s="128"/>
      <c r="CS40" s="128"/>
      <c r="CT40" s="128"/>
      <c r="CU40" s="128"/>
      <c r="CV40" s="128"/>
      <c r="CW40" s="128"/>
      <c r="CX40" s="128"/>
      <c r="CY40" s="128"/>
      <c r="CZ40" s="128"/>
    </row>
    <row r="41" spans="1:104" s="134" customFormat="1">
      <c r="A41" s="130"/>
      <c r="B41" s="131"/>
      <c r="C41" s="136"/>
      <c r="D41" s="127"/>
      <c r="E41" s="127"/>
      <c r="F41" s="127"/>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128"/>
      <c r="AN41" s="128"/>
      <c r="AO41" s="128"/>
      <c r="AP41" s="128"/>
      <c r="AQ41" s="128"/>
      <c r="AR41" s="128"/>
      <c r="AS41" s="128"/>
      <c r="AT41" s="128"/>
      <c r="AU41" s="128"/>
      <c r="AV41" s="128"/>
      <c r="AW41" s="128"/>
      <c r="AX41" s="128"/>
      <c r="AY41" s="128"/>
      <c r="AZ41" s="128"/>
      <c r="BA41" s="128"/>
      <c r="BB41" s="128"/>
      <c r="BC41" s="128"/>
      <c r="BD41" s="128"/>
      <c r="BE41" s="128"/>
      <c r="BF41" s="128"/>
      <c r="BG41" s="128"/>
      <c r="BH41" s="128"/>
      <c r="BI41" s="128"/>
      <c r="BJ41" s="128"/>
      <c r="BK41" s="128"/>
      <c r="BL41" s="128"/>
      <c r="BM41" s="128"/>
      <c r="BN41" s="128"/>
      <c r="BO41" s="128"/>
      <c r="BP41" s="128"/>
      <c r="BQ41" s="128"/>
      <c r="BR41" s="128"/>
      <c r="BS41" s="128"/>
      <c r="BT41" s="128"/>
      <c r="BU41" s="128"/>
      <c r="BV41" s="128"/>
      <c r="BW41" s="128"/>
      <c r="BX41" s="128"/>
      <c r="BY41" s="128"/>
      <c r="BZ41" s="128"/>
      <c r="CA41" s="128"/>
      <c r="CB41" s="128"/>
      <c r="CC41" s="128"/>
      <c r="CD41" s="128"/>
      <c r="CE41" s="128"/>
      <c r="CF41" s="128"/>
      <c r="CG41" s="128"/>
      <c r="CH41" s="128"/>
      <c r="CI41" s="128"/>
      <c r="CJ41" s="128"/>
      <c r="CK41" s="128"/>
      <c r="CL41" s="128"/>
      <c r="CM41" s="128"/>
      <c r="CN41" s="128"/>
      <c r="CO41" s="128"/>
      <c r="CP41" s="128"/>
      <c r="CQ41" s="128"/>
      <c r="CR41" s="128"/>
      <c r="CS41" s="128"/>
      <c r="CT41" s="128"/>
      <c r="CU41" s="128"/>
      <c r="CV41" s="128"/>
      <c r="CW41" s="128"/>
      <c r="CX41" s="128"/>
      <c r="CY41" s="128"/>
      <c r="CZ41" s="128"/>
    </row>
    <row r="42" spans="1:104" s="134" customFormat="1" ht="63.75">
      <c r="A42" s="130" t="s">
        <v>7</v>
      </c>
      <c r="B42" s="132" t="s">
        <v>476</v>
      </c>
      <c r="C42" s="136"/>
      <c r="D42" s="127"/>
      <c r="E42" s="127"/>
      <c r="F42" s="127"/>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8"/>
      <c r="AL42" s="128"/>
      <c r="AM42" s="128"/>
      <c r="AN42" s="128"/>
      <c r="AO42" s="128"/>
      <c r="AP42" s="128"/>
      <c r="AQ42" s="128"/>
      <c r="AR42" s="128"/>
      <c r="AS42" s="128"/>
      <c r="AT42" s="128"/>
      <c r="AU42" s="128"/>
      <c r="AV42" s="128"/>
      <c r="AW42" s="128"/>
      <c r="AX42" s="128"/>
      <c r="AY42" s="128"/>
      <c r="AZ42" s="128"/>
      <c r="BA42" s="128"/>
      <c r="BB42" s="128"/>
      <c r="BC42" s="128"/>
      <c r="BD42" s="128"/>
      <c r="BE42" s="128"/>
      <c r="BF42" s="128"/>
      <c r="BG42" s="128"/>
      <c r="BH42" s="128"/>
      <c r="BI42" s="128"/>
      <c r="BJ42" s="128"/>
      <c r="BK42" s="128"/>
      <c r="BL42" s="128"/>
      <c r="BM42" s="128"/>
      <c r="BN42" s="128"/>
      <c r="BO42" s="128"/>
      <c r="BP42" s="128"/>
      <c r="BQ42" s="128"/>
      <c r="BR42" s="128"/>
      <c r="BS42" s="128"/>
      <c r="BT42" s="128"/>
      <c r="BU42" s="128"/>
      <c r="BV42" s="128"/>
      <c r="BW42" s="128"/>
      <c r="BX42" s="128"/>
      <c r="BY42" s="128"/>
      <c r="BZ42" s="128"/>
      <c r="CA42" s="128"/>
      <c r="CB42" s="128"/>
      <c r="CC42" s="128"/>
      <c r="CD42" s="128"/>
      <c r="CE42" s="128"/>
      <c r="CF42" s="128"/>
      <c r="CG42" s="128"/>
      <c r="CH42" s="128"/>
      <c r="CI42" s="128"/>
      <c r="CJ42" s="128"/>
      <c r="CK42" s="128"/>
      <c r="CL42" s="128"/>
      <c r="CM42" s="128"/>
      <c r="CN42" s="128"/>
      <c r="CO42" s="128"/>
      <c r="CP42" s="128"/>
      <c r="CQ42" s="128"/>
      <c r="CR42" s="128"/>
      <c r="CS42" s="128"/>
      <c r="CT42" s="128"/>
      <c r="CU42" s="128"/>
      <c r="CV42" s="128"/>
      <c r="CW42" s="128"/>
      <c r="CX42" s="128"/>
      <c r="CY42" s="128"/>
      <c r="CZ42" s="128"/>
    </row>
    <row r="43" spans="1:104" s="134" customFormat="1">
      <c r="A43" s="130" t="s">
        <v>50</v>
      </c>
      <c r="B43" s="132"/>
      <c r="C43" s="136"/>
      <c r="D43" s="127"/>
      <c r="E43" s="127"/>
      <c r="F43" s="127"/>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8"/>
      <c r="AL43" s="128"/>
      <c r="AM43" s="128"/>
      <c r="AN43" s="128"/>
      <c r="AO43" s="128"/>
      <c r="AP43" s="128"/>
      <c r="AQ43" s="128"/>
      <c r="AR43" s="128"/>
      <c r="AS43" s="128"/>
      <c r="AT43" s="128"/>
      <c r="AU43" s="128"/>
      <c r="AV43" s="128"/>
      <c r="AW43" s="128"/>
      <c r="AX43" s="128"/>
      <c r="AY43" s="128"/>
      <c r="AZ43" s="128"/>
      <c r="BA43" s="128"/>
      <c r="BB43" s="128"/>
      <c r="BC43" s="128"/>
      <c r="BD43" s="128"/>
      <c r="BE43" s="128"/>
      <c r="BF43" s="128"/>
      <c r="BG43" s="128"/>
      <c r="BH43" s="128"/>
      <c r="BI43" s="128"/>
      <c r="BJ43" s="128"/>
      <c r="BK43" s="128"/>
      <c r="BL43" s="128"/>
      <c r="BM43" s="128"/>
      <c r="BN43" s="128"/>
      <c r="BO43" s="128"/>
      <c r="BP43" s="128"/>
      <c r="BQ43" s="128"/>
      <c r="BR43" s="128"/>
      <c r="BS43" s="128"/>
      <c r="BT43" s="128"/>
      <c r="BU43" s="128"/>
      <c r="BV43" s="128"/>
      <c r="BW43" s="128"/>
      <c r="BX43" s="128"/>
      <c r="BY43" s="128"/>
      <c r="BZ43" s="128"/>
      <c r="CA43" s="128"/>
      <c r="CB43" s="128"/>
      <c r="CC43" s="128"/>
      <c r="CD43" s="128"/>
      <c r="CE43" s="128"/>
      <c r="CF43" s="128"/>
      <c r="CG43" s="128"/>
      <c r="CH43" s="128"/>
      <c r="CI43" s="128"/>
      <c r="CJ43" s="128"/>
      <c r="CK43" s="128"/>
      <c r="CL43" s="128"/>
      <c r="CM43" s="128"/>
      <c r="CN43" s="128"/>
      <c r="CO43" s="128"/>
      <c r="CP43" s="128"/>
      <c r="CQ43" s="128"/>
      <c r="CR43" s="128"/>
      <c r="CS43" s="128"/>
      <c r="CT43" s="128"/>
      <c r="CU43" s="128"/>
      <c r="CV43" s="128"/>
      <c r="CW43" s="128"/>
      <c r="CX43" s="128"/>
      <c r="CY43" s="128"/>
      <c r="CZ43" s="128"/>
    </row>
    <row r="44" spans="1:104" s="134" customFormat="1" ht="91.5" customHeight="1">
      <c r="A44" s="130" t="s">
        <v>8</v>
      </c>
      <c r="B44" s="133" t="s">
        <v>156</v>
      </c>
      <c r="C44" s="136"/>
      <c r="D44" s="127"/>
      <c r="E44" s="127"/>
      <c r="F44" s="127"/>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8"/>
      <c r="AJ44" s="128"/>
      <c r="AK44" s="128"/>
      <c r="AL44" s="128"/>
      <c r="AM44" s="128"/>
      <c r="AN44" s="128"/>
      <c r="AO44" s="128"/>
      <c r="AP44" s="128"/>
      <c r="AQ44" s="128"/>
      <c r="AR44" s="128"/>
      <c r="AS44" s="128"/>
      <c r="AT44" s="128"/>
      <c r="AU44" s="128"/>
      <c r="AV44" s="128"/>
      <c r="AW44" s="128"/>
      <c r="AX44" s="128"/>
      <c r="AY44" s="128"/>
      <c r="AZ44" s="128"/>
      <c r="BA44" s="128"/>
      <c r="BB44" s="128"/>
      <c r="BC44" s="128"/>
      <c r="BD44" s="128"/>
      <c r="BE44" s="128"/>
      <c r="BF44" s="128"/>
      <c r="BG44" s="128"/>
      <c r="BH44" s="128"/>
      <c r="BI44" s="128"/>
      <c r="BJ44" s="128"/>
      <c r="BK44" s="128"/>
      <c r="BL44" s="128"/>
      <c r="BM44" s="128"/>
      <c r="BN44" s="128"/>
      <c r="BO44" s="128"/>
      <c r="BP44" s="128"/>
      <c r="BQ44" s="128"/>
      <c r="BR44" s="128"/>
      <c r="BS44" s="128"/>
      <c r="BT44" s="128"/>
      <c r="BU44" s="128"/>
      <c r="BV44" s="128"/>
      <c r="BW44" s="128"/>
      <c r="BX44" s="128"/>
      <c r="BY44" s="128"/>
      <c r="BZ44" s="128"/>
      <c r="CA44" s="128"/>
      <c r="CB44" s="128"/>
      <c r="CC44" s="128"/>
      <c r="CD44" s="128"/>
      <c r="CE44" s="128"/>
      <c r="CF44" s="128"/>
      <c r="CG44" s="128"/>
      <c r="CH44" s="128"/>
      <c r="CI44" s="128"/>
      <c r="CJ44" s="128"/>
      <c r="CK44" s="128"/>
      <c r="CL44" s="128"/>
      <c r="CM44" s="128"/>
      <c r="CN44" s="128"/>
      <c r="CO44" s="128"/>
      <c r="CP44" s="128"/>
      <c r="CQ44" s="128"/>
      <c r="CR44" s="128"/>
      <c r="CS44" s="128"/>
      <c r="CT44" s="128"/>
      <c r="CU44" s="128"/>
      <c r="CV44" s="128"/>
      <c r="CW44" s="128"/>
      <c r="CX44" s="128"/>
      <c r="CY44" s="128"/>
      <c r="CZ44" s="128"/>
    </row>
    <row r="45" spans="1:104" s="134" customFormat="1">
      <c r="A45" s="130" t="s">
        <v>50</v>
      </c>
      <c r="B45" s="133"/>
      <c r="C45" s="136"/>
      <c r="D45" s="127"/>
      <c r="E45" s="127"/>
      <c r="F45" s="127"/>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8"/>
      <c r="AN45" s="128"/>
      <c r="AO45" s="128"/>
      <c r="AP45" s="128"/>
      <c r="AQ45" s="128"/>
      <c r="AR45" s="128"/>
      <c r="AS45" s="128"/>
      <c r="AT45" s="128"/>
      <c r="AU45" s="128"/>
      <c r="AV45" s="128"/>
      <c r="AW45" s="128"/>
      <c r="AX45" s="128"/>
      <c r="AY45" s="128"/>
      <c r="AZ45" s="128"/>
      <c r="BA45" s="128"/>
      <c r="BB45" s="128"/>
      <c r="BC45" s="128"/>
      <c r="BD45" s="128"/>
      <c r="BE45" s="128"/>
      <c r="BF45" s="128"/>
      <c r="BG45" s="128"/>
      <c r="BH45" s="128"/>
      <c r="BI45" s="128"/>
      <c r="BJ45" s="128"/>
      <c r="BK45" s="128"/>
      <c r="BL45" s="128"/>
      <c r="BM45" s="128"/>
      <c r="BN45" s="128"/>
      <c r="BO45" s="128"/>
      <c r="BP45" s="128"/>
      <c r="BQ45" s="128"/>
      <c r="BR45" s="128"/>
      <c r="BS45" s="128"/>
      <c r="BT45" s="128"/>
      <c r="BU45" s="128"/>
      <c r="BV45" s="128"/>
      <c r="BW45" s="128"/>
      <c r="BX45" s="128"/>
      <c r="BY45" s="128"/>
      <c r="BZ45" s="128"/>
      <c r="CA45" s="128"/>
      <c r="CB45" s="128"/>
      <c r="CC45" s="128"/>
      <c r="CD45" s="128"/>
      <c r="CE45" s="128"/>
      <c r="CF45" s="128"/>
      <c r="CG45" s="128"/>
      <c r="CH45" s="128"/>
      <c r="CI45" s="128"/>
      <c r="CJ45" s="128"/>
      <c r="CK45" s="128"/>
      <c r="CL45" s="128"/>
      <c r="CM45" s="128"/>
      <c r="CN45" s="128"/>
      <c r="CO45" s="128"/>
      <c r="CP45" s="128"/>
      <c r="CQ45" s="128"/>
      <c r="CR45" s="128"/>
      <c r="CS45" s="128"/>
      <c r="CT45" s="128"/>
      <c r="CU45" s="128"/>
      <c r="CV45" s="128"/>
      <c r="CW45" s="128"/>
      <c r="CX45" s="128"/>
      <c r="CY45" s="128"/>
      <c r="CZ45" s="128"/>
    </row>
    <row r="46" spans="1:104" s="134" customFormat="1" ht="51">
      <c r="A46" s="130" t="s">
        <v>9</v>
      </c>
      <c r="B46" s="132" t="s">
        <v>157</v>
      </c>
      <c r="C46" s="136"/>
      <c r="D46" s="127"/>
      <c r="E46" s="127"/>
      <c r="F46" s="127"/>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8"/>
      <c r="AN46" s="128"/>
      <c r="AO46" s="128"/>
      <c r="AP46" s="128"/>
      <c r="AQ46" s="128"/>
      <c r="AR46" s="128"/>
      <c r="AS46" s="128"/>
      <c r="AT46" s="128"/>
      <c r="AU46" s="128"/>
      <c r="AV46" s="128"/>
      <c r="AW46" s="128"/>
      <c r="AX46" s="128"/>
      <c r="AY46" s="128"/>
      <c r="AZ46" s="128"/>
      <c r="BA46" s="128"/>
      <c r="BB46" s="128"/>
      <c r="BC46" s="128"/>
      <c r="BD46" s="128"/>
      <c r="BE46" s="128"/>
      <c r="BF46" s="128"/>
      <c r="BG46" s="128"/>
      <c r="BH46" s="128"/>
      <c r="BI46" s="128"/>
      <c r="BJ46" s="128"/>
      <c r="BK46" s="128"/>
      <c r="BL46" s="128"/>
      <c r="BM46" s="128"/>
      <c r="BN46" s="128"/>
      <c r="BO46" s="128"/>
      <c r="BP46" s="128"/>
      <c r="BQ46" s="128"/>
      <c r="BR46" s="128"/>
      <c r="BS46" s="128"/>
      <c r="BT46" s="128"/>
      <c r="BU46" s="128"/>
      <c r="BV46" s="128"/>
      <c r="BW46" s="128"/>
      <c r="BX46" s="128"/>
      <c r="BY46" s="128"/>
      <c r="BZ46" s="128"/>
      <c r="CA46" s="128"/>
      <c r="CB46" s="128"/>
      <c r="CC46" s="128"/>
      <c r="CD46" s="128"/>
      <c r="CE46" s="128"/>
      <c r="CF46" s="128"/>
      <c r="CG46" s="128"/>
      <c r="CH46" s="128"/>
      <c r="CI46" s="128"/>
      <c r="CJ46" s="128"/>
      <c r="CK46" s="128"/>
      <c r="CL46" s="128"/>
      <c r="CM46" s="128"/>
      <c r="CN46" s="128"/>
      <c r="CO46" s="128"/>
      <c r="CP46" s="128"/>
      <c r="CQ46" s="128"/>
      <c r="CR46" s="128"/>
      <c r="CS46" s="128"/>
      <c r="CT46" s="128"/>
      <c r="CU46" s="128"/>
      <c r="CV46" s="128"/>
      <c r="CW46" s="128"/>
      <c r="CX46" s="128"/>
      <c r="CY46" s="128"/>
      <c r="CZ46" s="128"/>
    </row>
    <row r="47" spans="1:104" s="134" customFormat="1">
      <c r="A47" s="130" t="s">
        <v>50</v>
      </c>
      <c r="B47" s="133"/>
      <c r="C47" s="136"/>
      <c r="D47" s="127"/>
      <c r="E47" s="127"/>
      <c r="F47" s="127"/>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28"/>
      <c r="AL47" s="128"/>
      <c r="AM47" s="128"/>
      <c r="AN47" s="128"/>
      <c r="AO47" s="128"/>
      <c r="AP47" s="128"/>
      <c r="AQ47" s="128"/>
      <c r="AR47" s="128"/>
      <c r="AS47" s="128"/>
      <c r="AT47" s="128"/>
      <c r="AU47" s="128"/>
      <c r="AV47" s="128"/>
      <c r="AW47" s="128"/>
      <c r="AX47" s="128"/>
      <c r="AY47" s="128"/>
      <c r="AZ47" s="128"/>
      <c r="BA47" s="128"/>
      <c r="BB47" s="128"/>
      <c r="BC47" s="128"/>
      <c r="BD47" s="128"/>
      <c r="BE47" s="128"/>
      <c r="BF47" s="128"/>
      <c r="BG47" s="128"/>
      <c r="BH47" s="128"/>
      <c r="BI47" s="128"/>
      <c r="BJ47" s="128"/>
      <c r="BK47" s="128"/>
      <c r="BL47" s="128"/>
      <c r="BM47" s="128"/>
      <c r="BN47" s="128"/>
      <c r="BO47" s="128"/>
      <c r="BP47" s="128"/>
      <c r="BQ47" s="128"/>
      <c r="BR47" s="128"/>
      <c r="BS47" s="128"/>
      <c r="BT47" s="128"/>
      <c r="BU47" s="128"/>
      <c r="BV47" s="128"/>
      <c r="BW47" s="128"/>
      <c r="BX47" s="128"/>
      <c r="BY47" s="128"/>
      <c r="BZ47" s="128"/>
      <c r="CA47" s="128"/>
      <c r="CB47" s="128"/>
      <c r="CC47" s="128"/>
      <c r="CD47" s="128"/>
      <c r="CE47" s="128"/>
      <c r="CF47" s="128"/>
      <c r="CG47" s="128"/>
      <c r="CH47" s="128"/>
      <c r="CI47" s="128"/>
      <c r="CJ47" s="128"/>
      <c r="CK47" s="128"/>
      <c r="CL47" s="128"/>
      <c r="CM47" s="128"/>
      <c r="CN47" s="128"/>
      <c r="CO47" s="128"/>
      <c r="CP47" s="128"/>
      <c r="CQ47" s="128"/>
      <c r="CR47" s="128"/>
      <c r="CS47" s="128"/>
      <c r="CT47" s="128"/>
      <c r="CU47" s="128"/>
      <c r="CV47" s="128"/>
      <c r="CW47" s="128"/>
      <c r="CX47" s="128"/>
      <c r="CY47" s="128"/>
      <c r="CZ47" s="128"/>
    </row>
    <row r="48" spans="1:104" s="134" customFormat="1">
      <c r="A48" s="130" t="s">
        <v>10</v>
      </c>
      <c r="B48" s="132" t="s">
        <v>158</v>
      </c>
      <c r="C48" s="136"/>
      <c r="D48" s="127"/>
      <c r="E48" s="127"/>
      <c r="F48" s="127"/>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128"/>
      <c r="AN48" s="128"/>
      <c r="AO48" s="128"/>
      <c r="AP48" s="128"/>
      <c r="AQ48" s="128"/>
      <c r="AR48" s="128"/>
      <c r="AS48" s="128"/>
      <c r="AT48" s="128"/>
      <c r="AU48" s="128"/>
      <c r="AV48" s="128"/>
      <c r="AW48" s="128"/>
      <c r="AX48" s="128"/>
      <c r="AY48" s="128"/>
      <c r="AZ48" s="128"/>
      <c r="BA48" s="128"/>
      <c r="BB48" s="128"/>
      <c r="BC48" s="128"/>
      <c r="BD48" s="128"/>
      <c r="BE48" s="128"/>
      <c r="BF48" s="128"/>
      <c r="BG48" s="128"/>
      <c r="BH48" s="128"/>
      <c r="BI48" s="128"/>
      <c r="BJ48" s="128"/>
      <c r="BK48" s="128"/>
      <c r="BL48" s="128"/>
      <c r="BM48" s="128"/>
      <c r="BN48" s="128"/>
      <c r="BO48" s="128"/>
      <c r="BP48" s="128"/>
      <c r="BQ48" s="128"/>
      <c r="BR48" s="128"/>
      <c r="BS48" s="128"/>
      <c r="BT48" s="128"/>
      <c r="BU48" s="128"/>
      <c r="BV48" s="128"/>
      <c r="BW48" s="128"/>
      <c r="BX48" s="128"/>
      <c r="BY48" s="128"/>
      <c r="BZ48" s="128"/>
      <c r="CA48" s="128"/>
      <c r="CB48" s="128"/>
      <c r="CC48" s="128"/>
      <c r="CD48" s="128"/>
      <c r="CE48" s="128"/>
      <c r="CF48" s="128"/>
      <c r="CG48" s="128"/>
      <c r="CH48" s="128"/>
      <c r="CI48" s="128"/>
      <c r="CJ48" s="128"/>
      <c r="CK48" s="128"/>
      <c r="CL48" s="128"/>
      <c r="CM48" s="128"/>
      <c r="CN48" s="128"/>
      <c r="CO48" s="128"/>
      <c r="CP48" s="128"/>
      <c r="CQ48" s="128"/>
      <c r="CR48" s="128"/>
      <c r="CS48" s="128"/>
      <c r="CT48" s="128"/>
      <c r="CU48" s="128"/>
      <c r="CV48" s="128"/>
      <c r="CW48" s="128"/>
      <c r="CX48" s="128"/>
      <c r="CY48" s="128"/>
      <c r="CZ48" s="128"/>
    </row>
    <row r="49" spans="1:104" s="134" customFormat="1" ht="38.25">
      <c r="A49" s="130" t="s">
        <v>196</v>
      </c>
      <c r="B49" s="132" t="s">
        <v>159</v>
      </c>
      <c r="C49" s="136"/>
      <c r="D49" s="127"/>
      <c r="E49" s="127"/>
      <c r="F49" s="127"/>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8"/>
      <c r="AP49" s="128"/>
      <c r="AQ49" s="128"/>
      <c r="AR49" s="128"/>
      <c r="AS49" s="128"/>
      <c r="AT49" s="128"/>
      <c r="AU49" s="128"/>
      <c r="AV49" s="128"/>
      <c r="AW49" s="128"/>
      <c r="AX49" s="128"/>
      <c r="AY49" s="128"/>
      <c r="AZ49" s="128"/>
      <c r="BA49" s="128"/>
      <c r="BB49" s="128"/>
      <c r="BC49" s="128"/>
      <c r="BD49" s="128"/>
      <c r="BE49" s="128"/>
      <c r="BF49" s="128"/>
      <c r="BG49" s="128"/>
      <c r="BH49" s="128"/>
      <c r="BI49" s="128"/>
      <c r="BJ49" s="128"/>
      <c r="BK49" s="128"/>
      <c r="BL49" s="128"/>
      <c r="BM49" s="128"/>
      <c r="BN49" s="128"/>
      <c r="BO49" s="128"/>
      <c r="BP49" s="128"/>
      <c r="BQ49" s="128"/>
      <c r="BR49" s="128"/>
      <c r="BS49" s="128"/>
      <c r="BT49" s="128"/>
      <c r="BU49" s="128"/>
      <c r="BV49" s="128"/>
      <c r="BW49" s="128"/>
      <c r="BX49" s="128"/>
      <c r="BY49" s="128"/>
      <c r="BZ49" s="128"/>
      <c r="CA49" s="128"/>
      <c r="CB49" s="128"/>
      <c r="CC49" s="128"/>
      <c r="CD49" s="128"/>
      <c r="CE49" s="128"/>
      <c r="CF49" s="128"/>
      <c r="CG49" s="128"/>
      <c r="CH49" s="128"/>
      <c r="CI49" s="128"/>
      <c r="CJ49" s="128"/>
      <c r="CK49" s="128"/>
      <c r="CL49" s="128"/>
      <c r="CM49" s="128"/>
      <c r="CN49" s="128"/>
      <c r="CO49" s="128"/>
      <c r="CP49" s="128"/>
      <c r="CQ49" s="128"/>
      <c r="CR49" s="128"/>
      <c r="CS49" s="128"/>
      <c r="CT49" s="128"/>
      <c r="CU49" s="128"/>
      <c r="CV49" s="128"/>
      <c r="CW49" s="128"/>
      <c r="CX49" s="128"/>
      <c r="CY49" s="128"/>
      <c r="CZ49" s="128"/>
    </row>
    <row r="50" spans="1:104" s="134" customFormat="1" ht="25.5">
      <c r="A50" s="130" t="s">
        <v>197</v>
      </c>
      <c r="B50" s="132" t="s">
        <v>160</v>
      </c>
      <c r="C50" s="136"/>
      <c r="D50" s="127"/>
      <c r="E50" s="127"/>
      <c r="F50" s="127"/>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8"/>
      <c r="AL50" s="128"/>
      <c r="AM50" s="128"/>
      <c r="AN50" s="128"/>
      <c r="AO50" s="128"/>
      <c r="AP50" s="128"/>
      <c r="AQ50" s="128"/>
      <c r="AR50" s="128"/>
      <c r="AS50" s="128"/>
      <c r="AT50" s="128"/>
      <c r="AU50" s="128"/>
      <c r="AV50" s="128"/>
      <c r="AW50" s="128"/>
      <c r="AX50" s="128"/>
      <c r="AY50" s="128"/>
      <c r="AZ50" s="128"/>
      <c r="BA50" s="128"/>
      <c r="BB50" s="128"/>
      <c r="BC50" s="128"/>
      <c r="BD50" s="128"/>
      <c r="BE50" s="128"/>
      <c r="BF50" s="128"/>
      <c r="BG50" s="128"/>
      <c r="BH50" s="128"/>
      <c r="BI50" s="128"/>
      <c r="BJ50" s="128"/>
      <c r="BK50" s="128"/>
      <c r="BL50" s="128"/>
      <c r="BM50" s="128"/>
      <c r="BN50" s="128"/>
      <c r="BO50" s="128"/>
      <c r="BP50" s="128"/>
      <c r="BQ50" s="128"/>
      <c r="BR50" s="128"/>
      <c r="BS50" s="128"/>
      <c r="BT50" s="128"/>
      <c r="BU50" s="128"/>
      <c r="BV50" s="128"/>
      <c r="BW50" s="128"/>
      <c r="BX50" s="128"/>
      <c r="BY50" s="128"/>
      <c r="BZ50" s="128"/>
      <c r="CA50" s="128"/>
      <c r="CB50" s="128"/>
      <c r="CC50" s="128"/>
      <c r="CD50" s="128"/>
      <c r="CE50" s="128"/>
      <c r="CF50" s="128"/>
      <c r="CG50" s="128"/>
      <c r="CH50" s="128"/>
      <c r="CI50" s="128"/>
      <c r="CJ50" s="128"/>
      <c r="CK50" s="128"/>
      <c r="CL50" s="128"/>
      <c r="CM50" s="128"/>
      <c r="CN50" s="128"/>
      <c r="CO50" s="128"/>
      <c r="CP50" s="128"/>
      <c r="CQ50" s="128"/>
      <c r="CR50" s="128"/>
      <c r="CS50" s="128"/>
      <c r="CT50" s="128"/>
      <c r="CU50" s="128"/>
      <c r="CV50" s="128"/>
      <c r="CW50" s="128"/>
      <c r="CX50" s="128"/>
      <c r="CY50" s="128"/>
      <c r="CZ50" s="128"/>
    </row>
    <row r="51" spans="1:104" s="134" customFormat="1" ht="38.25">
      <c r="A51" s="130" t="s">
        <v>198</v>
      </c>
      <c r="B51" s="132" t="s">
        <v>161</v>
      </c>
      <c r="C51" s="136"/>
      <c r="D51" s="127"/>
      <c r="E51" s="127"/>
      <c r="F51" s="127"/>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28"/>
      <c r="AS51" s="128"/>
      <c r="AT51" s="128"/>
      <c r="AU51" s="128"/>
      <c r="AV51" s="128"/>
      <c r="AW51" s="128"/>
      <c r="AX51" s="128"/>
      <c r="AY51" s="128"/>
      <c r="AZ51" s="128"/>
      <c r="BA51" s="128"/>
      <c r="BB51" s="128"/>
      <c r="BC51" s="128"/>
      <c r="BD51" s="128"/>
      <c r="BE51" s="128"/>
      <c r="BF51" s="128"/>
      <c r="BG51" s="128"/>
      <c r="BH51" s="128"/>
      <c r="BI51" s="128"/>
      <c r="BJ51" s="128"/>
      <c r="BK51" s="128"/>
      <c r="BL51" s="128"/>
      <c r="BM51" s="128"/>
      <c r="BN51" s="128"/>
      <c r="BO51" s="128"/>
      <c r="BP51" s="128"/>
      <c r="BQ51" s="128"/>
      <c r="BR51" s="128"/>
      <c r="BS51" s="128"/>
      <c r="BT51" s="128"/>
      <c r="BU51" s="128"/>
      <c r="BV51" s="128"/>
      <c r="BW51" s="128"/>
      <c r="BX51" s="128"/>
      <c r="BY51" s="128"/>
      <c r="BZ51" s="128"/>
      <c r="CA51" s="128"/>
      <c r="CB51" s="128"/>
      <c r="CC51" s="128"/>
      <c r="CD51" s="128"/>
      <c r="CE51" s="128"/>
      <c r="CF51" s="128"/>
      <c r="CG51" s="128"/>
      <c r="CH51" s="128"/>
      <c r="CI51" s="128"/>
      <c r="CJ51" s="128"/>
      <c r="CK51" s="128"/>
      <c r="CL51" s="128"/>
      <c r="CM51" s="128"/>
      <c r="CN51" s="128"/>
      <c r="CO51" s="128"/>
      <c r="CP51" s="128"/>
      <c r="CQ51" s="128"/>
      <c r="CR51" s="128"/>
      <c r="CS51" s="128"/>
      <c r="CT51" s="128"/>
      <c r="CU51" s="128"/>
      <c r="CV51" s="128"/>
      <c r="CW51" s="128"/>
      <c r="CX51" s="128"/>
      <c r="CY51" s="128"/>
      <c r="CZ51" s="128"/>
    </row>
    <row r="52" spans="1:104" s="134" customFormat="1" ht="25.5">
      <c r="A52" s="130" t="s">
        <v>199</v>
      </c>
      <c r="B52" s="132" t="s">
        <v>162</v>
      </c>
      <c r="C52" s="136"/>
      <c r="D52" s="127"/>
      <c r="E52" s="127"/>
      <c r="F52" s="127"/>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8"/>
      <c r="AN52" s="128"/>
      <c r="AO52" s="128"/>
      <c r="AP52" s="128"/>
      <c r="AQ52" s="128"/>
      <c r="AR52" s="128"/>
      <c r="AS52" s="128"/>
      <c r="AT52" s="128"/>
      <c r="AU52" s="128"/>
      <c r="AV52" s="128"/>
      <c r="AW52" s="128"/>
      <c r="AX52" s="128"/>
      <c r="AY52" s="128"/>
      <c r="AZ52" s="128"/>
      <c r="BA52" s="128"/>
      <c r="BB52" s="128"/>
      <c r="BC52" s="128"/>
      <c r="BD52" s="128"/>
      <c r="BE52" s="128"/>
      <c r="BF52" s="128"/>
      <c r="BG52" s="128"/>
      <c r="BH52" s="128"/>
      <c r="BI52" s="128"/>
      <c r="BJ52" s="128"/>
      <c r="BK52" s="128"/>
      <c r="BL52" s="128"/>
      <c r="BM52" s="128"/>
      <c r="BN52" s="128"/>
      <c r="BO52" s="128"/>
      <c r="BP52" s="128"/>
      <c r="BQ52" s="128"/>
      <c r="BR52" s="128"/>
      <c r="BS52" s="128"/>
      <c r="BT52" s="128"/>
      <c r="BU52" s="128"/>
      <c r="BV52" s="128"/>
      <c r="BW52" s="128"/>
      <c r="BX52" s="128"/>
      <c r="BY52" s="128"/>
      <c r="BZ52" s="128"/>
      <c r="CA52" s="128"/>
      <c r="CB52" s="128"/>
      <c r="CC52" s="128"/>
      <c r="CD52" s="128"/>
      <c r="CE52" s="128"/>
      <c r="CF52" s="128"/>
      <c r="CG52" s="128"/>
      <c r="CH52" s="128"/>
      <c r="CI52" s="128"/>
      <c r="CJ52" s="128"/>
      <c r="CK52" s="128"/>
      <c r="CL52" s="128"/>
      <c r="CM52" s="128"/>
      <c r="CN52" s="128"/>
      <c r="CO52" s="128"/>
      <c r="CP52" s="128"/>
      <c r="CQ52" s="128"/>
      <c r="CR52" s="128"/>
      <c r="CS52" s="128"/>
      <c r="CT52" s="128"/>
      <c r="CU52" s="128"/>
      <c r="CV52" s="128"/>
      <c r="CW52" s="128"/>
      <c r="CX52" s="128"/>
      <c r="CY52" s="128"/>
      <c r="CZ52" s="128"/>
    </row>
    <row r="53" spans="1:104" s="139" customFormat="1" ht="51">
      <c r="A53" s="130" t="s">
        <v>200</v>
      </c>
      <c r="B53" s="132" t="s">
        <v>181</v>
      </c>
      <c r="C53" s="169"/>
      <c r="D53" s="137"/>
      <c r="E53" s="138"/>
      <c r="F53" s="142"/>
    </row>
    <row r="54" spans="1:104" s="139" customFormat="1" ht="51">
      <c r="A54" s="130" t="s">
        <v>201</v>
      </c>
      <c r="B54" s="133" t="s">
        <v>163</v>
      </c>
      <c r="C54" s="169"/>
      <c r="D54" s="137"/>
      <c r="E54" s="138"/>
      <c r="F54" s="142"/>
    </row>
    <row r="55" spans="1:104" s="139" customFormat="1" ht="38.25">
      <c r="A55" s="130" t="s">
        <v>202</v>
      </c>
      <c r="B55" s="132" t="s">
        <v>164</v>
      </c>
      <c r="C55" s="169"/>
      <c r="D55" s="137"/>
      <c r="E55" s="138"/>
      <c r="F55" s="142"/>
    </row>
    <row r="56" spans="1:104" s="139" customFormat="1" ht="25.5">
      <c r="A56" s="130" t="s">
        <v>203</v>
      </c>
      <c r="B56" s="132" t="s">
        <v>165</v>
      </c>
      <c r="C56" s="169"/>
      <c r="D56" s="137"/>
      <c r="E56" s="138"/>
      <c r="F56" s="142"/>
    </row>
    <row r="57" spans="1:104" s="139" customFormat="1" ht="63.75">
      <c r="A57" s="130" t="s">
        <v>204</v>
      </c>
      <c r="B57" s="133" t="s">
        <v>166</v>
      </c>
      <c r="C57" s="169"/>
      <c r="D57" s="137"/>
      <c r="E57" s="138"/>
      <c r="F57" s="142"/>
    </row>
    <row r="58" spans="1:104" s="139" customFormat="1" ht="38.25">
      <c r="A58" s="130" t="s">
        <v>205</v>
      </c>
      <c r="B58" s="132" t="s">
        <v>167</v>
      </c>
      <c r="C58" s="169"/>
      <c r="D58" s="137"/>
      <c r="E58" s="138"/>
      <c r="F58" s="142"/>
    </row>
    <row r="59" spans="1:104" s="139" customFormat="1" ht="25.5">
      <c r="A59" s="130" t="s">
        <v>206</v>
      </c>
      <c r="B59" s="133" t="s">
        <v>168</v>
      </c>
      <c r="C59" s="170"/>
      <c r="D59" s="137"/>
      <c r="E59" s="138"/>
      <c r="F59" s="142"/>
    </row>
    <row r="60" spans="1:104" s="139" customFormat="1" ht="25.5">
      <c r="A60" s="130" t="s">
        <v>207</v>
      </c>
      <c r="B60" s="132" t="s">
        <v>169</v>
      </c>
      <c r="C60" s="170"/>
      <c r="D60" s="137"/>
      <c r="E60" s="140"/>
      <c r="F60" s="142"/>
    </row>
    <row r="61" spans="1:104" s="139" customFormat="1" ht="25.5">
      <c r="A61" s="130" t="s">
        <v>208</v>
      </c>
      <c r="B61" s="132" t="s">
        <v>170</v>
      </c>
      <c r="C61" s="170"/>
      <c r="D61" s="137"/>
      <c r="E61" s="138"/>
      <c r="F61" s="142"/>
    </row>
    <row r="62" spans="1:104" s="139" customFormat="1" ht="25.5">
      <c r="A62" s="130" t="s">
        <v>209</v>
      </c>
      <c r="B62" s="132" t="s">
        <v>171</v>
      </c>
      <c r="C62" s="170"/>
      <c r="D62" s="137"/>
      <c r="E62" s="140"/>
      <c r="F62" s="142"/>
    </row>
    <row r="63" spans="1:104" s="139" customFormat="1" ht="25.5">
      <c r="A63" s="130" t="s">
        <v>210</v>
      </c>
      <c r="B63" s="132" t="s">
        <v>172</v>
      </c>
      <c r="C63" s="170"/>
      <c r="D63" s="137"/>
      <c r="E63" s="140"/>
      <c r="F63" s="142"/>
    </row>
    <row r="64" spans="1:104" s="139" customFormat="1">
      <c r="A64" s="130" t="s">
        <v>211</v>
      </c>
      <c r="B64" s="132" t="s">
        <v>173</v>
      </c>
      <c r="C64" s="170"/>
      <c r="D64" s="137"/>
      <c r="E64" s="140"/>
      <c r="F64" s="142"/>
    </row>
    <row r="65" spans="1:6" s="139" customFormat="1">
      <c r="A65" s="130" t="s">
        <v>212</v>
      </c>
      <c r="B65" s="132" t="s">
        <v>174</v>
      </c>
      <c r="C65" s="170"/>
      <c r="D65" s="137"/>
      <c r="E65" s="140"/>
      <c r="F65" s="142"/>
    </row>
    <row r="66" spans="1:6" s="139" customFormat="1" ht="25.5">
      <c r="A66" s="130" t="s">
        <v>213</v>
      </c>
      <c r="B66" s="132" t="s">
        <v>175</v>
      </c>
      <c r="C66" s="170"/>
      <c r="D66" s="137"/>
      <c r="E66" s="140"/>
      <c r="F66" s="142"/>
    </row>
    <row r="67" spans="1:6" s="139" customFormat="1" ht="25.5">
      <c r="A67" s="130" t="s">
        <v>214</v>
      </c>
      <c r="B67" s="133" t="s">
        <v>176</v>
      </c>
      <c r="C67" s="170"/>
      <c r="D67" s="137"/>
      <c r="E67" s="140"/>
      <c r="F67" s="142"/>
    </row>
    <row r="68" spans="1:6" s="139" customFormat="1">
      <c r="A68" s="130" t="s">
        <v>215</v>
      </c>
      <c r="B68" s="133" t="s">
        <v>182</v>
      </c>
      <c r="C68" s="169"/>
      <c r="D68" s="142"/>
      <c r="E68" s="138"/>
      <c r="F68" s="142"/>
    </row>
    <row r="69" spans="1:6" s="139" customFormat="1">
      <c r="A69" s="130" t="s">
        <v>216</v>
      </c>
      <c r="B69" s="133" t="s">
        <v>177</v>
      </c>
      <c r="C69" s="170"/>
      <c r="D69" s="137"/>
      <c r="E69" s="140"/>
      <c r="F69" s="142"/>
    </row>
    <row r="70" spans="1:6" s="139" customFormat="1">
      <c r="A70" s="130"/>
      <c r="B70" s="133"/>
      <c r="C70" s="170"/>
      <c r="D70" s="142"/>
      <c r="E70" s="143"/>
      <c r="F70" s="142"/>
    </row>
    <row r="71" spans="1:6" s="139" customFormat="1" ht="38.25">
      <c r="A71" s="130" t="s">
        <v>13</v>
      </c>
      <c r="B71" s="133" t="s">
        <v>178</v>
      </c>
      <c r="C71" s="170"/>
      <c r="D71" s="137"/>
      <c r="E71" s="140"/>
      <c r="F71" s="142"/>
    </row>
    <row r="72" spans="1:6" s="139" customFormat="1">
      <c r="A72" s="130"/>
      <c r="B72" s="132"/>
      <c r="C72" s="170"/>
      <c r="D72" s="137"/>
      <c r="E72" s="140"/>
      <c r="F72" s="142"/>
    </row>
    <row r="73" spans="1:6" s="139" customFormat="1" ht="25.5">
      <c r="A73" s="130" t="s">
        <v>14</v>
      </c>
      <c r="B73" s="133" t="s">
        <v>179</v>
      </c>
      <c r="C73" s="170"/>
      <c r="D73" s="137"/>
      <c r="E73" s="140"/>
      <c r="F73" s="142"/>
    </row>
    <row r="74" spans="1:6" s="139" customFormat="1">
      <c r="A74" s="130" t="s">
        <v>50</v>
      </c>
      <c r="B74" s="132"/>
      <c r="C74" s="170"/>
      <c r="D74" s="137"/>
      <c r="E74" s="138"/>
      <c r="F74" s="142"/>
    </row>
    <row r="75" spans="1:6" s="139" customFormat="1" ht="38.25">
      <c r="A75" s="130" t="s">
        <v>15</v>
      </c>
      <c r="B75" s="133" t="s">
        <v>218</v>
      </c>
      <c r="C75" s="170"/>
      <c r="D75" s="137"/>
      <c r="E75" s="143"/>
      <c r="F75" s="142"/>
    </row>
    <row r="76" spans="1:6" s="139" customFormat="1">
      <c r="A76" s="130" t="s">
        <v>50</v>
      </c>
      <c r="B76" s="132"/>
      <c r="C76" s="170"/>
      <c r="D76" s="137"/>
      <c r="E76" s="138"/>
      <c r="F76" s="142"/>
    </row>
    <row r="77" spans="1:6" s="139" customFormat="1" ht="38.25">
      <c r="A77" s="130" t="s">
        <v>17</v>
      </c>
      <c r="B77" s="133" t="s">
        <v>217</v>
      </c>
      <c r="C77" s="170"/>
      <c r="D77" s="137"/>
      <c r="E77" s="138"/>
      <c r="F77" s="142"/>
    </row>
    <row r="78" spans="1:6" s="139" customFormat="1">
      <c r="A78" s="130"/>
      <c r="B78" s="132"/>
      <c r="C78" s="170"/>
      <c r="D78" s="137"/>
      <c r="E78" s="138"/>
      <c r="F78" s="142"/>
    </row>
    <row r="79" spans="1:6" s="139" customFormat="1" ht="18.75" customHeight="1" thickBot="1">
      <c r="A79" s="304"/>
      <c r="B79" s="160" t="s">
        <v>155</v>
      </c>
      <c r="C79" s="174"/>
      <c r="D79" s="175"/>
      <c r="E79" s="176" t="s">
        <v>221</v>
      </c>
      <c r="F79" s="232"/>
    </row>
    <row r="80" spans="1:6" s="139" customFormat="1" ht="16.5" thickTop="1">
      <c r="A80" s="156"/>
      <c r="B80" s="144"/>
      <c r="C80" s="171"/>
      <c r="D80" s="145"/>
      <c r="E80" s="140"/>
      <c r="F80" s="142"/>
    </row>
    <row r="81" spans="1:104" s="139" customFormat="1">
      <c r="A81" s="157"/>
      <c r="B81" s="141"/>
      <c r="C81" s="170"/>
      <c r="D81" s="142"/>
      <c r="E81" s="143"/>
      <c r="F81" s="142"/>
    </row>
    <row r="82" spans="1:104" s="134" customFormat="1" ht="18.75" thickBot="1">
      <c r="A82" s="178" t="s">
        <v>135</v>
      </c>
      <c r="B82" s="179" t="s">
        <v>180</v>
      </c>
      <c r="C82" s="168"/>
      <c r="D82" s="162"/>
      <c r="E82" s="177" t="s">
        <v>221</v>
      </c>
      <c r="F82" s="180">
        <f>+F79+F35</f>
        <v>0</v>
      </c>
      <c r="G82" s="128"/>
      <c r="H82" s="128"/>
      <c r="I82" s="128"/>
      <c r="J82" s="128"/>
      <c r="K82" s="128"/>
      <c r="L82" s="128"/>
      <c r="M82" s="128"/>
      <c r="N82" s="128"/>
      <c r="O82" s="128"/>
      <c r="P82" s="128"/>
      <c r="Q82" s="128"/>
      <c r="R82" s="128"/>
      <c r="S82" s="128"/>
      <c r="T82" s="128"/>
      <c r="U82" s="128"/>
      <c r="V82" s="128"/>
      <c r="W82" s="128"/>
      <c r="X82" s="128"/>
      <c r="Y82" s="128"/>
      <c r="Z82" s="128"/>
      <c r="AA82" s="128"/>
      <c r="AB82" s="128"/>
      <c r="AC82" s="128"/>
      <c r="AD82" s="128"/>
      <c r="AE82" s="128"/>
      <c r="AF82" s="128"/>
      <c r="AG82" s="128"/>
      <c r="AH82" s="128"/>
      <c r="AI82" s="128"/>
      <c r="AJ82" s="128"/>
      <c r="AK82" s="128"/>
      <c r="AL82" s="128"/>
      <c r="AM82" s="128"/>
      <c r="AN82" s="128"/>
      <c r="AO82" s="128"/>
      <c r="AP82" s="128"/>
      <c r="AQ82" s="128"/>
      <c r="AR82" s="128"/>
      <c r="AS82" s="128"/>
      <c r="AT82" s="128"/>
      <c r="AU82" s="128"/>
      <c r="AV82" s="128"/>
      <c r="AW82" s="128"/>
      <c r="AX82" s="128"/>
      <c r="AY82" s="128"/>
      <c r="AZ82" s="128"/>
      <c r="BA82" s="128"/>
      <c r="BB82" s="128"/>
      <c r="BC82" s="128"/>
      <c r="BD82" s="128"/>
      <c r="BE82" s="128"/>
      <c r="BF82" s="128"/>
      <c r="BG82" s="128"/>
      <c r="BH82" s="128"/>
      <c r="BI82" s="128"/>
      <c r="BJ82" s="128"/>
      <c r="BK82" s="128"/>
      <c r="BL82" s="128"/>
      <c r="BM82" s="128"/>
      <c r="BN82" s="128"/>
      <c r="BO82" s="128"/>
      <c r="BP82" s="128"/>
      <c r="BQ82" s="128"/>
      <c r="BR82" s="128"/>
      <c r="BS82" s="128"/>
      <c r="BT82" s="128"/>
      <c r="BU82" s="128"/>
      <c r="BV82" s="128"/>
      <c r="BW82" s="128"/>
      <c r="BX82" s="128"/>
      <c r="BY82" s="128"/>
      <c r="BZ82" s="128"/>
      <c r="CA82" s="128"/>
      <c r="CB82" s="128"/>
      <c r="CC82" s="128"/>
      <c r="CD82" s="128"/>
      <c r="CE82" s="128"/>
      <c r="CF82" s="128"/>
      <c r="CG82" s="128"/>
      <c r="CH82" s="128"/>
      <c r="CI82" s="128"/>
      <c r="CJ82" s="128"/>
      <c r="CK82" s="128"/>
      <c r="CL82" s="128"/>
      <c r="CM82" s="128"/>
      <c r="CN82" s="128"/>
      <c r="CO82" s="128"/>
      <c r="CP82" s="128"/>
      <c r="CQ82" s="128"/>
      <c r="CR82" s="128"/>
      <c r="CS82" s="128"/>
      <c r="CT82" s="128"/>
      <c r="CU82" s="128"/>
      <c r="CV82" s="128"/>
      <c r="CW82" s="128"/>
      <c r="CX82" s="128"/>
      <c r="CY82" s="128"/>
      <c r="CZ82" s="128"/>
    </row>
    <row r="83" spans="1:104" s="134" customFormat="1" ht="16.5" thickTop="1">
      <c r="A83" s="155"/>
      <c r="B83" s="146"/>
      <c r="C83" s="136"/>
      <c r="D83" s="126"/>
      <c r="E83" s="126"/>
      <c r="F83" s="127"/>
      <c r="G83" s="128"/>
      <c r="H83" s="128"/>
      <c r="I83" s="128"/>
      <c r="J83" s="128"/>
      <c r="K83" s="128"/>
      <c r="L83" s="128"/>
      <c r="M83" s="128"/>
      <c r="N83" s="128"/>
      <c r="O83" s="128"/>
      <c r="P83" s="128"/>
      <c r="Q83" s="128"/>
      <c r="R83" s="128"/>
      <c r="S83" s="128"/>
      <c r="T83" s="128"/>
      <c r="U83" s="128"/>
      <c r="V83" s="128"/>
      <c r="W83" s="128"/>
      <c r="X83" s="128"/>
      <c r="Y83" s="128"/>
      <c r="Z83" s="128"/>
      <c r="AA83" s="128"/>
      <c r="AB83" s="128"/>
      <c r="AC83" s="128"/>
      <c r="AD83" s="128"/>
      <c r="AE83" s="128"/>
      <c r="AF83" s="128"/>
      <c r="AG83" s="128"/>
      <c r="AH83" s="128"/>
      <c r="AI83" s="128"/>
      <c r="AJ83" s="128"/>
      <c r="AK83" s="128"/>
      <c r="AL83" s="128"/>
      <c r="AM83" s="128"/>
      <c r="AN83" s="128"/>
      <c r="AO83" s="128"/>
      <c r="AP83" s="128"/>
      <c r="AQ83" s="128"/>
      <c r="AR83" s="128"/>
      <c r="AS83" s="128"/>
      <c r="AT83" s="128"/>
      <c r="AU83" s="128"/>
      <c r="AV83" s="128"/>
      <c r="AW83" s="128"/>
      <c r="AX83" s="128"/>
      <c r="AY83" s="128"/>
      <c r="AZ83" s="128"/>
      <c r="BA83" s="128"/>
      <c r="BB83" s="128"/>
      <c r="BC83" s="128"/>
      <c r="BD83" s="128"/>
      <c r="BE83" s="128"/>
      <c r="BF83" s="128"/>
      <c r="BG83" s="128"/>
      <c r="BH83" s="128"/>
      <c r="BI83" s="128"/>
      <c r="BJ83" s="128"/>
      <c r="BK83" s="128"/>
      <c r="BL83" s="128"/>
      <c r="BM83" s="128"/>
      <c r="BN83" s="128"/>
      <c r="BO83" s="128"/>
      <c r="BP83" s="128"/>
      <c r="BQ83" s="128"/>
      <c r="BR83" s="128"/>
      <c r="BS83" s="128"/>
      <c r="BT83" s="128"/>
      <c r="BU83" s="128"/>
      <c r="BV83" s="128"/>
      <c r="BW83" s="128"/>
      <c r="BX83" s="128"/>
      <c r="BY83" s="128"/>
      <c r="BZ83" s="128"/>
      <c r="CA83" s="128"/>
      <c r="CB83" s="128"/>
      <c r="CC83" s="128"/>
      <c r="CD83" s="128"/>
      <c r="CE83" s="128"/>
      <c r="CF83" s="128"/>
      <c r="CG83" s="128"/>
      <c r="CH83" s="128"/>
      <c r="CI83" s="128"/>
      <c r="CJ83" s="128"/>
      <c r="CK83" s="128"/>
      <c r="CL83" s="128"/>
      <c r="CM83" s="128"/>
      <c r="CN83" s="128"/>
      <c r="CO83" s="128"/>
      <c r="CP83" s="128"/>
      <c r="CQ83" s="128"/>
      <c r="CR83" s="128"/>
      <c r="CS83" s="128"/>
      <c r="CT83" s="128"/>
      <c r="CU83" s="128"/>
      <c r="CV83" s="128"/>
      <c r="CW83" s="128"/>
      <c r="CX83" s="128"/>
      <c r="CY83" s="128"/>
      <c r="CZ83" s="128"/>
    </row>
    <row r="84" spans="1:104" s="149" customFormat="1">
      <c r="A84" s="147"/>
      <c r="B84" s="148"/>
      <c r="C84" s="136"/>
      <c r="D84" s="126"/>
      <c r="E84" s="126"/>
      <c r="F84" s="154"/>
    </row>
    <row r="85" spans="1:104">
      <c r="A85" s="130"/>
    </row>
    <row r="86" spans="1:104">
      <c r="A86" s="130"/>
    </row>
    <row r="87" spans="1:104">
      <c r="A87" s="130"/>
      <c r="B87" s="150"/>
    </row>
    <row r="88" spans="1:104">
      <c r="A88" s="130"/>
      <c r="B88" s="150"/>
    </row>
    <row r="89" spans="1:104">
      <c r="A89" s="130"/>
    </row>
    <row r="90" spans="1:104">
      <c r="A90" s="130"/>
      <c r="B90" s="148"/>
    </row>
    <row r="91" spans="1:104">
      <c r="B91" s="148"/>
    </row>
  </sheetData>
  <phoneticPr fontId="2" type="noConversion"/>
  <pageMargins left="1.1811023622047245" right="0.19685039370078741" top="0.78740157480314965" bottom="0.78740157480314965" header="0.31496062992125984" footer="0.31496062992125984"/>
  <pageSetup paperSize="9" orientation="portrait" r:id="rId1"/>
  <headerFooter scaleWithDoc="0" alignWithMargins="0">
    <oddHeader>&amp;RProjekt PREHOD S-G</oddHeader>
    <oddFooter xml:space="preserve">&amp;CPRIPRAVLJALNO-ZAKLJUČNA DELA&amp;R&amp;P / &amp;N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CN264"/>
  <sheetViews>
    <sheetView topLeftCell="A229" zoomScaleNormal="100" zoomScaleSheetLayoutView="100" workbookViewId="0">
      <selection activeCell="F263" sqref="F263"/>
    </sheetView>
  </sheetViews>
  <sheetFormatPr defaultRowHeight="12.75"/>
  <cols>
    <col min="1" max="1" width="4.140625" style="27" customWidth="1"/>
    <col min="2" max="2" width="51.7109375" style="15" customWidth="1"/>
    <col min="3" max="3" width="3.5703125" style="33" customWidth="1"/>
    <col min="4" max="4" width="7.28515625" style="4" customWidth="1"/>
    <col min="5" max="5" width="10.5703125" style="4" customWidth="1"/>
    <col min="6" max="6" width="12" style="4" customWidth="1"/>
    <col min="7" max="16384" width="9.140625" style="5"/>
  </cols>
  <sheetData>
    <row r="1" spans="1:92">
      <c r="A1" s="20"/>
      <c r="B1" s="3"/>
    </row>
    <row r="2" spans="1:92" s="23" customFormat="1" ht="18" customHeight="1">
      <c r="A2" s="194"/>
      <c r="B2" s="195" t="s">
        <v>24</v>
      </c>
      <c r="C2" s="196" t="s">
        <v>51</v>
      </c>
      <c r="D2" s="197" t="s">
        <v>52</v>
      </c>
      <c r="E2" s="197" t="s">
        <v>53</v>
      </c>
      <c r="F2" s="198" t="s">
        <v>54</v>
      </c>
    </row>
    <row r="3" spans="1:92">
      <c r="A3" s="20"/>
      <c r="B3" s="3"/>
    </row>
    <row r="4" spans="1:92" s="22" customFormat="1" ht="18.75" thickBot="1">
      <c r="A4" s="181" t="s">
        <v>56</v>
      </c>
      <c r="B4" s="182" t="s">
        <v>55</v>
      </c>
      <c r="C4" s="183"/>
      <c r="D4" s="184"/>
      <c r="E4" s="184"/>
      <c r="F4" s="184"/>
    </row>
    <row r="5" spans="1:92" ht="13.5" thickTop="1">
      <c r="A5" s="20"/>
      <c r="B5" s="3"/>
    </row>
    <row r="6" spans="1:92">
      <c r="A6" s="20"/>
      <c r="B6" s="3"/>
    </row>
    <row r="7" spans="1:92" s="7" customFormat="1" ht="16.5" thickBot="1">
      <c r="A7" s="185" t="s">
        <v>28</v>
      </c>
      <c r="B7" s="186" t="s">
        <v>29</v>
      </c>
      <c r="C7" s="187"/>
      <c r="D7" s="188"/>
      <c r="E7" s="188"/>
      <c r="F7" s="188"/>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row>
    <row r="8" spans="1:92" s="1" customFormat="1" ht="13.5" thickTop="1">
      <c r="A8" s="26"/>
      <c r="B8" s="8"/>
      <c r="C8" s="34"/>
      <c r="D8" s="9"/>
      <c r="E8" s="10"/>
      <c r="F8" s="10"/>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row>
    <row r="9" spans="1:92" s="1" customFormat="1">
      <c r="A9" s="26"/>
      <c r="B9" s="8"/>
      <c r="C9" s="34"/>
      <c r="D9" s="9"/>
      <c r="E9" s="10"/>
      <c r="F9" s="10"/>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row>
    <row r="10" spans="1:92" s="1" customFormat="1" ht="30" customHeight="1">
      <c r="A10" s="26" t="s">
        <v>7</v>
      </c>
      <c r="B10" s="8" t="s">
        <v>59</v>
      </c>
      <c r="C10" s="34"/>
      <c r="D10" s="9"/>
      <c r="E10" s="10"/>
      <c r="F10" s="10"/>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row>
    <row r="11" spans="1:92" s="1" customFormat="1">
      <c r="A11" s="26" t="s">
        <v>0</v>
      </c>
      <c r="B11" s="11" t="s">
        <v>60</v>
      </c>
      <c r="C11" s="34" t="s">
        <v>26</v>
      </c>
      <c r="D11" s="9">
        <v>9</v>
      </c>
      <c r="E11" s="10">
        <v>0</v>
      </c>
      <c r="F11" s="10">
        <f>+D11*E11</f>
        <v>0</v>
      </c>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row>
    <row r="12" spans="1:92" s="1" customFormat="1">
      <c r="A12" s="26" t="s">
        <v>1</v>
      </c>
      <c r="B12" s="11" t="s">
        <v>61</v>
      </c>
      <c r="C12" s="34" t="s">
        <v>26</v>
      </c>
      <c r="D12" s="9">
        <v>8</v>
      </c>
      <c r="E12" s="10">
        <v>0</v>
      </c>
      <c r="F12" s="10">
        <f>+D12*E12</f>
        <v>0</v>
      </c>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row>
    <row r="13" spans="1:92" s="1" customFormat="1">
      <c r="A13" s="26"/>
      <c r="B13" s="8"/>
      <c r="C13" s="34"/>
      <c r="D13" s="9"/>
      <c r="E13" s="10"/>
      <c r="F13" s="10"/>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row>
    <row r="14" spans="1:92" s="1" customFormat="1">
      <c r="A14" s="26"/>
      <c r="B14" s="8"/>
      <c r="C14" s="34"/>
      <c r="D14" s="9"/>
      <c r="E14" s="10"/>
      <c r="F14" s="10"/>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row>
    <row r="15" spans="1:92" s="1" customFormat="1" ht="38.25">
      <c r="A15" s="26" t="s">
        <v>8</v>
      </c>
      <c r="B15" s="8" t="s">
        <v>58</v>
      </c>
      <c r="C15" s="34"/>
      <c r="D15" s="9"/>
      <c r="E15" s="10"/>
      <c r="F15" s="10"/>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row>
    <row r="16" spans="1:92" s="1" customFormat="1">
      <c r="A16" s="26"/>
      <c r="B16" s="8"/>
      <c r="C16" s="34"/>
      <c r="D16" s="9"/>
      <c r="E16" s="10"/>
      <c r="F16" s="10"/>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row>
    <row r="17" spans="1:92" s="1" customFormat="1">
      <c r="A17" s="26" t="s">
        <v>0</v>
      </c>
      <c r="B17" s="8" t="s">
        <v>67</v>
      </c>
      <c r="C17" s="34" t="s">
        <v>26</v>
      </c>
      <c r="D17" s="9">
        <v>4.3</v>
      </c>
      <c r="E17" s="10">
        <v>0</v>
      </c>
      <c r="F17" s="10">
        <f>+D17*E17</f>
        <v>0</v>
      </c>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row>
    <row r="18" spans="1:92" s="1" customFormat="1" ht="12.75" customHeight="1">
      <c r="A18" s="26" t="s">
        <v>1</v>
      </c>
      <c r="B18" s="8" t="s">
        <v>68</v>
      </c>
      <c r="C18" s="34" t="s">
        <v>11</v>
      </c>
      <c r="D18" s="9">
        <v>7</v>
      </c>
      <c r="E18" s="10">
        <v>0</v>
      </c>
      <c r="F18" s="10">
        <f>+D18*E18</f>
        <v>0</v>
      </c>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row>
    <row r="19" spans="1:92" s="1" customFormat="1">
      <c r="A19" s="26"/>
      <c r="B19" s="8"/>
      <c r="C19" s="34"/>
      <c r="D19" s="9"/>
      <c r="E19" s="10"/>
      <c r="F19" s="10"/>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row>
    <row r="20" spans="1:92" s="1" customFormat="1">
      <c r="A20" s="26"/>
      <c r="B20" s="8"/>
      <c r="C20" s="34"/>
      <c r="D20" s="9"/>
      <c r="E20" s="10"/>
      <c r="F20" s="10"/>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row>
    <row r="21" spans="1:92" s="1" customFormat="1" ht="63.75">
      <c r="A21" s="26" t="s">
        <v>9</v>
      </c>
      <c r="B21" s="8" t="s">
        <v>30</v>
      </c>
      <c r="C21" s="34"/>
      <c r="D21" s="9"/>
      <c r="E21" s="10"/>
      <c r="F21" s="10"/>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row>
    <row r="22" spans="1:92" s="1" customFormat="1">
      <c r="A22" s="26"/>
      <c r="B22" s="8"/>
      <c r="C22" s="34"/>
      <c r="D22" s="9"/>
      <c r="E22" s="10"/>
      <c r="F22" s="10"/>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row>
    <row r="23" spans="1:92" s="1" customFormat="1">
      <c r="A23" s="26" t="s">
        <v>0</v>
      </c>
      <c r="B23" s="8" t="s">
        <v>67</v>
      </c>
      <c r="C23" s="34" t="s">
        <v>26</v>
      </c>
      <c r="D23" s="9">
        <v>4.3</v>
      </c>
      <c r="E23" s="10">
        <v>0</v>
      </c>
      <c r="F23" s="10">
        <f>+D23*E23</f>
        <v>0</v>
      </c>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row>
    <row r="24" spans="1:92" s="1" customFormat="1" ht="25.5">
      <c r="A24" s="26" t="s">
        <v>1</v>
      </c>
      <c r="B24" s="8" t="s">
        <v>141</v>
      </c>
      <c r="C24" s="34" t="s">
        <v>11</v>
      </c>
      <c r="D24" s="9">
        <v>13.2</v>
      </c>
      <c r="E24" s="10">
        <v>0</v>
      </c>
      <c r="F24" s="10">
        <f>+D24*E24</f>
        <v>0</v>
      </c>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row>
    <row r="25" spans="1:92" s="1" customFormat="1">
      <c r="A25" s="26"/>
      <c r="B25" s="8"/>
      <c r="C25" s="34"/>
      <c r="D25" s="9"/>
      <c r="E25" s="10"/>
      <c r="F25" s="10"/>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row>
    <row r="26" spans="1:92" s="1" customFormat="1">
      <c r="A26" s="26"/>
      <c r="B26" s="8"/>
      <c r="C26" s="34"/>
      <c r="D26" s="9"/>
      <c r="E26" s="10"/>
      <c r="F26" s="10"/>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row>
    <row r="27" spans="1:92" s="1" customFormat="1" ht="25.5">
      <c r="A27" s="26" t="s">
        <v>10</v>
      </c>
      <c r="B27" s="8" t="s">
        <v>31</v>
      </c>
      <c r="C27" s="34" t="s">
        <v>26</v>
      </c>
      <c r="D27" s="9">
        <v>3</v>
      </c>
      <c r="E27" s="10">
        <v>0</v>
      </c>
      <c r="F27" s="10">
        <f>+D27*E27</f>
        <v>0</v>
      </c>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row>
    <row r="28" spans="1:92" s="1" customFormat="1">
      <c r="A28" s="26"/>
      <c r="B28" s="8"/>
      <c r="C28" s="34"/>
      <c r="D28" s="9"/>
      <c r="E28" s="10"/>
      <c r="F28" s="10"/>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row>
    <row r="29" spans="1:92" s="1" customFormat="1">
      <c r="A29" s="26"/>
      <c r="B29" s="8"/>
      <c r="C29" s="34"/>
      <c r="D29" s="9"/>
      <c r="E29" s="10"/>
      <c r="F29" s="10"/>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row>
    <row r="30" spans="1:92" s="1" customFormat="1" ht="54.75" customHeight="1">
      <c r="A30" s="26" t="s">
        <v>12</v>
      </c>
      <c r="B30" s="8" t="s">
        <v>62</v>
      </c>
      <c r="C30" s="34" t="s">
        <v>4</v>
      </c>
      <c r="D30" s="9">
        <v>1</v>
      </c>
      <c r="E30" s="10">
        <v>0</v>
      </c>
      <c r="F30" s="10">
        <f>+D30*E30</f>
        <v>0</v>
      </c>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row>
    <row r="31" spans="1:92" s="1" customFormat="1">
      <c r="A31" s="26"/>
      <c r="B31" s="8"/>
      <c r="C31" s="34"/>
      <c r="D31" s="9"/>
      <c r="E31" s="10"/>
      <c r="F31" s="10"/>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row>
    <row r="32" spans="1:92" s="1" customFormat="1">
      <c r="A32" s="26"/>
      <c r="B32" s="8"/>
      <c r="C32" s="34"/>
      <c r="D32" s="9"/>
      <c r="E32" s="10"/>
      <c r="F32" s="10"/>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row>
    <row r="33" spans="1:92" s="1" customFormat="1" ht="42" customHeight="1">
      <c r="A33" s="26" t="s">
        <v>13</v>
      </c>
      <c r="B33" s="8" t="s">
        <v>231</v>
      </c>
      <c r="C33" s="34" t="s">
        <v>23</v>
      </c>
      <c r="D33" s="9">
        <v>1</v>
      </c>
      <c r="E33" s="10">
        <v>0</v>
      </c>
      <c r="F33" s="10">
        <f>+D33*E33</f>
        <v>0</v>
      </c>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row>
    <row r="34" spans="1:92" s="1" customFormat="1">
      <c r="A34" s="26"/>
      <c r="B34" s="8"/>
      <c r="C34" s="34"/>
      <c r="D34" s="9"/>
      <c r="E34" s="10"/>
      <c r="F34" s="10"/>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row>
    <row r="35" spans="1:92" s="1" customFormat="1">
      <c r="A35" s="26"/>
      <c r="B35" s="8"/>
      <c r="C35" s="34"/>
      <c r="D35" s="9"/>
      <c r="E35" s="10"/>
      <c r="F35" s="10"/>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row>
    <row r="36" spans="1:92" s="1" customFormat="1" ht="51">
      <c r="A36" s="26" t="s">
        <v>14</v>
      </c>
      <c r="B36" s="8" t="s">
        <v>222</v>
      </c>
      <c r="C36" s="34" t="s">
        <v>23</v>
      </c>
      <c r="D36" s="9">
        <v>1</v>
      </c>
      <c r="E36" s="10">
        <v>0</v>
      </c>
      <c r="F36" s="10">
        <f>+D36*E36</f>
        <v>0</v>
      </c>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row>
    <row r="37" spans="1:92" s="1" customFormat="1">
      <c r="A37" s="26"/>
      <c r="B37" s="8"/>
      <c r="C37" s="34"/>
      <c r="D37" s="9"/>
      <c r="E37" s="10"/>
      <c r="F37" s="10"/>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row>
    <row r="38" spans="1:92" s="1" customFormat="1">
      <c r="A38" s="26"/>
      <c r="B38" s="8"/>
      <c r="C38" s="34"/>
      <c r="D38" s="9"/>
      <c r="E38" s="10"/>
      <c r="F38" s="10"/>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row>
    <row r="39" spans="1:92" s="1" customFormat="1" ht="51">
      <c r="A39" s="26" t="s">
        <v>15</v>
      </c>
      <c r="B39" s="8" t="s">
        <v>63</v>
      </c>
      <c r="C39" s="34" t="s">
        <v>4</v>
      </c>
      <c r="D39" s="9">
        <v>1</v>
      </c>
      <c r="E39" s="10">
        <v>0</v>
      </c>
      <c r="F39" s="10">
        <f>+D39*E39</f>
        <v>0</v>
      </c>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row>
    <row r="40" spans="1:92" s="1" customFormat="1">
      <c r="A40" s="26"/>
      <c r="B40" s="8"/>
      <c r="C40" s="34"/>
      <c r="D40" s="9"/>
      <c r="E40" s="10"/>
      <c r="F40" s="10"/>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row>
    <row r="41" spans="1:92" s="1" customFormat="1">
      <c r="A41" s="26"/>
      <c r="B41" s="8"/>
      <c r="C41" s="34"/>
      <c r="D41" s="9"/>
      <c r="E41" s="10"/>
      <c r="F41" s="10"/>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row>
    <row r="42" spans="1:92" s="1" customFormat="1" ht="39.75" customHeight="1">
      <c r="A42" s="26" t="s">
        <v>17</v>
      </c>
      <c r="B42" s="8" t="s">
        <v>66</v>
      </c>
      <c r="C42" s="34"/>
      <c r="D42" s="9"/>
      <c r="E42" s="10"/>
      <c r="F42" s="10"/>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row>
    <row r="43" spans="1:92" s="1" customFormat="1" ht="12.75" customHeight="1">
      <c r="A43" s="26" t="s">
        <v>57</v>
      </c>
      <c r="B43" s="8" t="s">
        <v>69</v>
      </c>
      <c r="C43" s="34"/>
      <c r="D43" s="9"/>
      <c r="E43" s="10"/>
      <c r="F43" s="10"/>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row>
    <row r="44" spans="1:92" s="1" customFormat="1" ht="12.75" customHeight="1">
      <c r="A44" s="26" t="s">
        <v>57</v>
      </c>
      <c r="B44" s="8" t="s">
        <v>64</v>
      </c>
      <c r="C44" s="34"/>
      <c r="D44" s="9"/>
      <c r="E44" s="10"/>
      <c r="F44" s="10"/>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row>
    <row r="45" spans="1:92" s="1" customFormat="1" ht="12.75" customHeight="1">
      <c r="A45" s="26" t="s">
        <v>57</v>
      </c>
      <c r="B45" s="8" t="s">
        <v>65</v>
      </c>
      <c r="C45" s="34"/>
      <c r="D45" s="9"/>
      <c r="E45" s="10"/>
      <c r="F45" s="10"/>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row>
    <row r="46" spans="1:92" s="1" customFormat="1">
      <c r="A46" s="26"/>
      <c r="B46" s="8"/>
      <c r="C46" s="34"/>
      <c r="D46" s="9"/>
      <c r="E46" s="10"/>
      <c r="F46" s="10"/>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row>
    <row r="47" spans="1:92" s="1" customFormat="1">
      <c r="A47" s="26" t="s">
        <v>0</v>
      </c>
      <c r="B47" s="8" t="s">
        <v>223</v>
      </c>
      <c r="C47" s="34" t="s">
        <v>26</v>
      </c>
      <c r="D47" s="9">
        <f>7.51+1.09+0.65</f>
        <v>9.25</v>
      </c>
      <c r="E47" s="10">
        <v>0</v>
      </c>
      <c r="F47" s="10">
        <f>+D47*E47</f>
        <v>0</v>
      </c>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row>
    <row r="48" spans="1:92" s="1" customFormat="1">
      <c r="A48" s="26" t="s">
        <v>1</v>
      </c>
      <c r="B48" s="8" t="s">
        <v>224</v>
      </c>
      <c r="C48" s="34" t="s">
        <v>11</v>
      </c>
      <c r="D48" s="9">
        <v>25.11</v>
      </c>
      <c r="E48" s="10">
        <v>0</v>
      </c>
      <c r="F48" s="10">
        <f>+D48*E48</f>
        <v>0</v>
      </c>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row>
    <row r="49" spans="1:92" s="1" customFormat="1">
      <c r="A49" s="26"/>
      <c r="B49" s="8"/>
      <c r="C49" s="34"/>
      <c r="D49" s="9"/>
      <c r="E49" s="10"/>
      <c r="F49" s="10"/>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row>
    <row r="50" spans="1:92" s="1" customFormat="1">
      <c r="A50" s="26"/>
      <c r="B50" s="8"/>
      <c r="C50" s="34"/>
      <c r="D50" s="9"/>
      <c r="E50" s="10"/>
      <c r="F50" s="10"/>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row>
    <row r="51" spans="1:92" s="1" customFormat="1" ht="27" customHeight="1">
      <c r="A51" s="26" t="s">
        <v>18</v>
      </c>
      <c r="B51" s="8" t="s">
        <v>73</v>
      </c>
      <c r="C51" s="34"/>
      <c r="D51" s="9"/>
      <c r="E51" s="10"/>
      <c r="F51" s="10"/>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row>
    <row r="52" spans="1:92" s="1" customFormat="1">
      <c r="A52" s="26"/>
      <c r="B52" s="8"/>
      <c r="C52" s="34"/>
      <c r="D52" s="9"/>
      <c r="E52" s="10"/>
      <c r="F52" s="10"/>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row>
    <row r="53" spans="1:92" s="1" customFormat="1">
      <c r="A53" s="26" t="s">
        <v>0</v>
      </c>
      <c r="B53" s="8" t="s">
        <v>232</v>
      </c>
      <c r="C53" s="34"/>
      <c r="D53" s="9"/>
      <c r="E53" s="10"/>
      <c r="F53" s="10"/>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row>
    <row r="54" spans="1:92" s="1" customFormat="1">
      <c r="A54" s="26" t="s">
        <v>70</v>
      </c>
      <c r="B54" s="8" t="s">
        <v>71</v>
      </c>
      <c r="C54" s="34" t="s">
        <v>26</v>
      </c>
      <c r="D54" s="9">
        <v>1.4</v>
      </c>
      <c r="E54" s="10">
        <v>0</v>
      </c>
      <c r="F54" s="10">
        <f>+D54*E54</f>
        <v>0</v>
      </c>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row>
    <row r="55" spans="1:92" s="1" customFormat="1">
      <c r="A55" s="26" t="s">
        <v>70</v>
      </c>
      <c r="B55" s="8" t="s">
        <v>72</v>
      </c>
      <c r="C55" s="34" t="s">
        <v>26</v>
      </c>
      <c r="D55" s="9">
        <v>7.8</v>
      </c>
      <c r="E55" s="10">
        <v>0</v>
      </c>
      <c r="F55" s="10">
        <f>+D55*E55</f>
        <v>0</v>
      </c>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row>
    <row r="56" spans="1:92" s="1" customFormat="1">
      <c r="A56" s="26" t="s">
        <v>1</v>
      </c>
      <c r="B56" s="8" t="s">
        <v>225</v>
      </c>
      <c r="C56" s="34" t="s">
        <v>11</v>
      </c>
      <c r="D56" s="9">
        <f>5*3.2+5*0.8+2.5</f>
        <v>22.5</v>
      </c>
      <c r="E56" s="10">
        <v>0</v>
      </c>
      <c r="F56" s="10">
        <f>+D56*E56</f>
        <v>0</v>
      </c>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row>
    <row r="57" spans="1:92" s="1" customFormat="1">
      <c r="A57" s="26"/>
      <c r="B57" s="8"/>
      <c r="C57" s="34"/>
      <c r="D57" s="9"/>
      <c r="E57" s="10"/>
      <c r="F57" s="10"/>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row>
    <row r="58" spans="1:92" s="1" customFormat="1">
      <c r="A58" s="26"/>
      <c r="B58" s="8"/>
      <c r="C58" s="34"/>
      <c r="D58" s="9"/>
      <c r="E58" s="10"/>
      <c r="F58" s="10"/>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row>
    <row r="59" spans="1:92" s="1" customFormat="1" ht="66" customHeight="1">
      <c r="A59" s="26" t="s">
        <v>19</v>
      </c>
      <c r="B59" s="8" t="s">
        <v>226</v>
      </c>
      <c r="C59" s="34"/>
      <c r="D59" s="9"/>
      <c r="E59" s="10"/>
      <c r="F59" s="10"/>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row>
    <row r="60" spans="1:92" s="1" customFormat="1">
      <c r="A60" s="26"/>
      <c r="B60" s="8"/>
      <c r="C60" s="34"/>
      <c r="D60" s="9"/>
      <c r="E60" s="10"/>
      <c r="F60" s="10"/>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row>
    <row r="61" spans="1:92" s="1" customFormat="1">
      <c r="A61" s="26" t="s">
        <v>0</v>
      </c>
      <c r="B61" s="8" t="s">
        <v>227</v>
      </c>
      <c r="C61" s="34" t="s">
        <v>26</v>
      </c>
      <c r="D61" s="9">
        <v>5.6</v>
      </c>
      <c r="E61" s="10">
        <v>0</v>
      </c>
      <c r="F61" s="10">
        <f>+D61*E61</f>
        <v>0</v>
      </c>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row>
    <row r="62" spans="1:92" s="1" customFormat="1">
      <c r="A62" s="26" t="s">
        <v>1</v>
      </c>
      <c r="B62" s="8" t="s">
        <v>225</v>
      </c>
      <c r="C62" s="34" t="s">
        <v>11</v>
      </c>
      <c r="D62" s="9">
        <v>27.6</v>
      </c>
      <c r="E62" s="10">
        <v>0</v>
      </c>
      <c r="F62" s="10">
        <f>+D62*E62</f>
        <v>0</v>
      </c>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row>
    <row r="63" spans="1:92" s="1" customFormat="1">
      <c r="A63" s="26"/>
      <c r="B63" s="8"/>
      <c r="C63" s="34"/>
      <c r="D63" s="9"/>
      <c r="E63" s="10"/>
      <c r="F63" s="10"/>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row>
    <row r="64" spans="1:92" s="1" customFormat="1">
      <c r="A64" s="26"/>
      <c r="B64" s="8"/>
      <c r="C64" s="34"/>
      <c r="D64" s="9"/>
      <c r="E64" s="10"/>
      <c r="F64" s="10"/>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row>
    <row r="65" spans="1:92" s="1" customFormat="1" ht="53.25" customHeight="1">
      <c r="A65" s="26" t="s">
        <v>20</v>
      </c>
      <c r="B65" s="8" t="s">
        <v>233</v>
      </c>
      <c r="C65" s="34" t="s">
        <v>23</v>
      </c>
      <c r="D65" s="9">
        <v>6</v>
      </c>
      <c r="E65" s="10">
        <v>0</v>
      </c>
      <c r="F65" s="10">
        <f>+D65*E65</f>
        <v>0</v>
      </c>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row>
    <row r="66" spans="1:92" s="1" customFormat="1">
      <c r="A66" s="26"/>
      <c r="B66" s="8"/>
      <c r="C66" s="34"/>
      <c r="D66" s="9"/>
      <c r="E66" s="10"/>
      <c r="F66" s="10"/>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row>
    <row r="67" spans="1:92" s="1" customFormat="1">
      <c r="A67" s="26"/>
      <c r="B67" s="8"/>
      <c r="C67" s="34"/>
      <c r="D67" s="9"/>
      <c r="E67" s="10"/>
      <c r="F67" s="10"/>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row>
    <row r="68" spans="1:92" s="1" customFormat="1" ht="25.5">
      <c r="A68" s="26" t="s">
        <v>21</v>
      </c>
      <c r="B68" s="8" t="s">
        <v>74</v>
      </c>
      <c r="C68" s="34"/>
      <c r="D68" s="9"/>
      <c r="E68" s="10"/>
      <c r="F68" s="10"/>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row>
    <row r="69" spans="1:92" s="1" customFormat="1">
      <c r="A69" s="26"/>
      <c r="B69" s="8"/>
      <c r="C69" s="34"/>
      <c r="D69" s="9"/>
      <c r="E69" s="10"/>
      <c r="F69" s="10"/>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row>
    <row r="70" spans="1:92" s="1" customFormat="1">
      <c r="A70" s="26" t="s">
        <v>0</v>
      </c>
      <c r="B70" s="8" t="s">
        <v>227</v>
      </c>
      <c r="C70" s="34" t="s">
        <v>26</v>
      </c>
      <c r="D70" s="9">
        <v>0.7</v>
      </c>
      <c r="E70" s="10">
        <v>0</v>
      </c>
      <c r="F70" s="10">
        <f>+D70*E70</f>
        <v>0</v>
      </c>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row>
    <row r="71" spans="1:92" s="1" customFormat="1">
      <c r="A71" s="26" t="s">
        <v>1</v>
      </c>
      <c r="B71" s="8" t="s">
        <v>228</v>
      </c>
      <c r="C71" s="34" t="s">
        <v>16</v>
      </c>
      <c r="D71" s="9">
        <v>12.8</v>
      </c>
      <c r="E71" s="10">
        <v>0</v>
      </c>
      <c r="F71" s="10">
        <f>+D71*E71</f>
        <v>0</v>
      </c>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row>
    <row r="72" spans="1:92" s="1" customFormat="1">
      <c r="A72" s="26"/>
      <c r="B72" s="8"/>
      <c r="C72" s="34"/>
      <c r="D72" s="9"/>
      <c r="E72" s="10"/>
      <c r="F72" s="10"/>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row>
    <row r="73" spans="1:92" s="1" customFormat="1">
      <c r="A73" s="26"/>
      <c r="B73" s="8"/>
      <c r="C73" s="34"/>
      <c r="D73" s="9"/>
      <c r="E73" s="10"/>
      <c r="F73" s="10"/>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row>
    <row r="74" spans="1:92" s="1" customFormat="1" ht="28.5" customHeight="1">
      <c r="A74" s="26" t="s">
        <v>22</v>
      </c>
      <c r="B74" s="8" t="s">
        <v>78</v>
      </c>
      <c r="C74" s="34"/>
      <c r="D74" s="9"/>
      <c r="E74" s="10"/>
      <c r="F74" s="10"/>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row>
    <row r="75" spans="1:92" s="1" customFormat="1">
      <c r="A75" s="26"/>
      <c r="B75" s="8"/>
      <c r="C75" s="34"/>
      <c r="D75" s="9"/>
      <c r="E75" s="10"/>
      <c r="F75" s="10"/>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row>
    <row r="76" spans="1:92" s="1" customFormat="1">
      <c r="A76" s="26" t="s">
        <v>0</v>
      </c>
      <c r="B76" s="8" t="s">
        <v>75</v>
      </c>
      <c r="C76" s="34" t="s">
        <v>27</v>
      </c>
      <c r="D76" s="9">
        <v>980</v>
      </c>
      <c r="E76" s="10">
        <v>0</v>
      </c>
      <c r="F76" s="10">
        <f>+D76*E76</f>
        <v>0</v>
      </c>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row>
    <row r="77" spans="1:92" s="1" customFormat="1">
      <c r="A77" s="26" t="s">
        <v>1</v>
      </c>
      <c r="B77" s="8" t="s">
        <v>77</v>
      </c>
      <c r="C77" s="34" t="s">
        <v>27</v>
      </c>
      <c r="D77" s="9">
        <v>2360</v>
      </c>
      <c r="E77" s="10">
        <v>0</v>
      </c>
      <c r="F77" s="10">
        <f>+D77*E77</f>
        <v>0</v>
      </c>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row>
    <row r="78" spans="1:92" s="1" customFormat="1">
      <c r="A78" s="26" t="s">
        <v>2</v>
      </c>
      <c r="B78" s="8" t="s">
        <v>76</v>
      </c>
      <c r="C78" s="34" t="s">
        <v>27</v>
      </c>
      <c r="D78" s="9">
        <v>570</v>
      </c>
      <c r="E78" s="10">
        <v>0</v>
      </c>
      <c r="F78" s="10">
        <f>+D78*E78</f>
        <v>0</v>
      </c>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row>
    <row r="79" spans="1:92" s="1" customFormat="1">
      <c r="A79" s="26"/>
      <c r="B79" s="8"/>
      <c r="C79" s="34"/>
      <c r="D79" s="9"/>
      <c r="E79" s="10"/>
      <c r="F79" s="10"/>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row>
    <row r="80" spans="1:92" s="1" customFormat="1">
      <c r="A80" s="26"/>
      <c r="B80" s="8"/>
      <c r="C80" s="34"/>
      <c r="D80" s="9"/>
      <c r="E80" s="10"/>
      <c r="F80" s="10"/>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row>
    <row r="81" spans="1:92" s="1" customFormat="1" ht="39.75" customHeight="1">
      <c r="A81" s="26" t="s">
        <v>25</v>
      </c>
      <c r="B81" s="8" t="s">
        <v>229</v>
      </c>
      <c r="C81" s="34"/>
      <c r="D81" s="9"/>
      <c r="E81" s="10"/>
      <c r="F81" s="10"/>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row>
    <row r="82" spans="1:92" s="1" customFormat="1">
      <c r="A82" s="26"/>
      <c r="B82" s="8"/>
      <c r="C82" s="34"/>
      <c r="D82" s="9"/>
      <c r="E82" s="10"/>
      <c r="F82" s="10"/>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row>
    <row r="83" spans="1:92" s="1" customFormat="1" ht="63.75">
      <c r="A83" s="26" t="s">
        <v>0</v>
      </c>
      <c r="B83" s="8" t="s">
        <v>79</v>
      </c>
      <c r="C83" s="34" t="s">
        <v>11</v>
      </c>
      <c r="D83" s="9">
        <v>21.5</v>
      </c>
      <c r="E83" s="10">
        <v>0</v>
      </c>
      <c r="F83" s="10">
        <f>+D83*E83</f>
        <v>0</v>
      </c>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row>
    <row r="84" spans="1:92" s="1" customFormat="1" ht="51">
      <c r="A84" s="26" t="s">
        <v>1</v>
      </c>
      <c r="B84" s="8" t="s">
        <v>230</v>
      </c>
      <c r="C84" s="34" t="s">
        <v>11</v>
      </c>
      <c r="D84" s="9">
        <v>4.5</v>
      </c>
      <c r="E84" s="10">
        <v>0</v>
      </c>
      <c r="F84" s="10">
        <f>+D84*E84</f>
        <v>0</v>
      </c>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row>
    <row r="85" spans="1:92" s="1" customFormat="1">
      <c r="A85" s="26"/>
      <c r="B85" s="8"/>
      <c r="C85" s="34"/>
      <c r="D85" s="9"/>
      <c r="E85" s="10"/>
      <c r="F85" s="10"/>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row>
    <row r="86" spans="1:92" s="1" customFormat="1" ht="17.25" thickBot="1">
      <c r="A86" s="210"/>
      <c r="B86" s="186" t="s">
        <v>29</v>
      </c>
      <c r="C86" s="192"/>
      <c r="D86" s="172"/>
      <c r="E86" s="193" t="s">
        <v>221</v>
      </c>
      <c r="F86" s="193">
        <f>SUM(F11:F85)</f>
        <v>0</v>
      </c>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row>
    <row r="87" spans="1:92" s="1" customFormat="1" ht="13.5" thickTop="1">
      <c r="A87" s="26"/>
      <c r="B87" s="8"/>
      <c r="C87" s="34"/>
      <c r="D87" s="9"/>
      <c r="E87" s="10"/>
      <c r="F87" s="10"/>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row>
    <row r="88" spans="1:92" s="1" customFormat="1">
      <c r="A88" s="26"/>
      <c r="B88" s="8"/>
      <c r="C88" s="34"/>
      <c r="D88" s="9"/>
      <c r="E88" s="10"/>
      <c r="F88" s="10"/>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row>
    <row r="89" spans="1:92" s="13" customFormat="1" ht="16.5" thickBot="1">
      <c r="A89" s="189" t="s">
        <v>32</v>
      </c>
      <c r="B89" s="186" t="s">
        <v>36</v>
      </c>
      <c r="C89" s="190"/>
      <c r="D89" s="191"/>
      <c r="E89" s="191"/>
      <c r="F89" s="191"/>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H89" s="12"/>
      <c r="CI89" s="12"/>
      <c r="CJ89" s="12"/>
      <c r="CK89" s="12"/>
      <c r="CL89" s="12"/>
      <c r="CM89" s="12"/>
      <c r="CN89" s="12"/>
    </row>
    <row r="90" spans="1:92" s="1" customFormat="1" ht="13.5" thickTop="1">
      <c r="A90" s="26"/>
      <c r="B90" s="8"/>
      <c r="C90" s="34"/>
      <c r="D90" s="9"/>
      <c r="E90" s="10"/>
      <c r="F90" s="10"/>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row>
    <row r="91" spans="1:92" s="1" customFormat="1">
      <c r="A91" s="26"/>
      <c r="B91" s="8"/>
      <c r="C91" s="34"/>
      <c r="D91" s="9"/>
      <c r="E91" s="10"/>
      <c r="F91" s="10"/>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row>
    <row r="92" spans="1:92" s="1" customFormat="1" ht="54" customHeight="1">
      <c r="A92" s="26" t="s">
        <v>7</v>
      </c>
      <c r="B92" s="8" t="s">
        <v>33</v>
      </c>
      <c r="C92" s="34"/>
      <c r="D92" s="9"/>
      <c r="E92" s="10"/>
      <c r="F92" s="10"/>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row>
    <row r="93" spans="1:92" s="1" customFormat="1">
      <c r="A93" s="26"/>
      <c r="B93" s="8"/>
      <c r="C93" s="34"/>
      <c r="D93" s="9"/>
      <c r="E93" s="10"/>
      <c r="F93" s="10"/>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row>
    <row r="94" spans="1:92" s="1" customFormat="1" ht="15.75" customHeight="1">
      <c r="A94" s="26" t="s">
        <v>0</v>
      </c>
      <c r="B94" s="8" t="s">
        <v>34</v>
      </c>
      <c r="C94" s="34"/>
      <c r="D94" s="9"/>
      <c r="E94" s="10"/>
      <c r="F94" s="10"/>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row>
    <row r="95" spans="1:92" s="1" customFormat="1" ht="12.75" customHeight="1">
      <c r="A95" s="26" t="s">
        <v>70</v>
      </c>
      <c r="B95" s="8" t="s">
        <v>80</v>
      </c>
      <c r="C95" s="34"/>
      <c r="D95" s="9"/>
      <c r="E95" s="10"/>
      <c r="F95" s="10"/>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row>
    <row r="96" spans="1:92" s="1" customFormat="1" ht="25.5">
      <c r="A96" s="26" t="s">
        <v>70</v>
      </c>
      <c r="B96" s="8" t="s">
        <v>81</v>
      </c>
      <c r="C96" s="34"/>
      <c r="D96" s="9"/>
      <c r="E96" s="10"/>
      <c r="F96" s="10"/>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row>
    <row r="97" spans="1:92" s="1" customFormat="1" ht="12.75" customHeight="1">
      <c r="A97" s="26" t="s">
        <v>70</v>
      </c>
      <c r="B97" s="8" t="s">
        <v>82</v>
      </c>
      <c r="C97" s="34"/>
      <c r="D97" s="9"/>
      <c r="E97" s="10"/>
      <c r="F97" s="10"/>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row>
    <row r="98" spans="1:92" s="1" customFormat="1" ht="12.75" customHeight="1">
      <c r="A98" s="26"/>
      <c r="B98" s="8"/>
      <c r="C98" s="34" t="s">
        <v>11</v>
      </c>
      <c r="D98" s="9">
        <v>13.4</v>
      </c>
      <c r="E98" s="10"/>
      <c r="F98" s="10">
        <f>+D98*E98</f>
        <v>0</v>
      </c>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row>
    <row r="99" spans="1:92" s="1" customFormat="1">
      <c r="A99" s="26"/>
      <c r="B99" s="8"/>
      <c r="C99" s="34"/>
      <c r="D99" s="9"/>
      <c r="E99" s="10"/>
      <c r="F99" s="10"/>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row>
    <row r="100" spans="1:92" s="1" customFormat="1" ht="25.5">
      <c r="A100" s="26" t="s">
        <v>1</v>
      </c>
      <c r="B100" s="36" t="s">
        <v>35</v>
      </c>
      <c r="C100" s="34"/>
      <c r="D100" s="9"/>
      <c r="E100" s="10"/>
      <c r="F100" s="10"/>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row>
    <row r="101" spans="1:92" s="1" customFormat="1">
      <c r="A101" s="26" t="s">
        <v>70</v>
      </c>
      <c r="B101" s="8" t="s">
        <v>83</v>
      </c>
      <c r="C101" s="34"/>
      <c r="D101" s="9"/>
      <c r="E101" s="10"/>
      <c r="F101" s="10"/>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row>
    <row r="102" spans="1:92" s="1" customFormat="1" ht="25.5">
      <c r="A102" s="26" t="s">
        <v>70</v>
      </c>
      <c r="B102" s="8" t="s">
        <v>84</v>
      </c>
      <c r="C102" s="34"/>
      <c r="D102" s="9"/>
      <c r="E102" s="10"/>
      <c r="F102" s="10"/>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row>
    <row r="103" spans="1:92" s="1" customFormat="1">
      <c r="A103" s="26"/>
      <c r="B103" s="8"/>
      <c r="C103" s="34" t="s">
        <v>11</v>
      </c>
      <c r="D103" s="9">
        <v>12.5</v>
      </c>
      <c r="E103" s="10"/>
      <c r="F103" s="10">
        <f>+D103*E103</f>
        <v>0</v>
      </c>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row>
    <row r="104" spans="1:92" s="1" customFormat="1">
      <c r="A104" s="26"/>
      <c r="B104" s="8"/>
      <c r="C104" s="34"/>
      <c r="D104" s="9"/>
      <c r="E104" s="10"/>
      <c r="F104" s="10"/>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row>
    <row r="105" spans="1:92" s="1" customFormat="1" ht="25.5">
      <c r="A105" s="26" t="s">
        <v>2</v>
      </c>
      <c r="B105" s="8" t="s">
        <v>85</v>
      </c>
      <c r="C105" s="34"/>
      <c r="D105" s="9"/>
      <c r="E105" s="10"/>
      <c r="F105" s="10"/>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row>
    <row r="106" spans="1:92" s="1" customFormat="1">
      <c r="A106" s="26" t="s">
        <v>70</v>
      </c>
      <c r="B106" s="8" t="s">
        <v>82</v>
      </c>
      <c r="C106" s="34"/>
      <c r="D106" s="9"/>
      <c r="E106" s="10"/>
      <c r="F106" s="10"/>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row>
    <row r="107" spans="1:92" s="1" customFormat="1" ht="25.5">
      <c r="A107" s="26" t="s">
        <v>70</v>
      </c>
      <c r="B107" s="8" t="s">
        <v>86</v>
      </c>
      <c r="C107" s="34"/>
      <c r="D107" s="9"/>
      <c r="E107" s="10"/>
      <c r="F107" s="10"/>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row>
    <row r="108" spans="1:92" s="1" customFormat="1">
      <c r="A108" s="26"/>
      <c r="B108" s="8"/>
      <c r="C108" s="34" t="s">
        <v>11</v>
      </c>
      <c r="D108" s="9">
        <v>8.4</v>
      </c>
      <c r="E108" s="10"/>
      <c r="F108" s="10">
        <f>+D108*E108</f>
        <v>0</v>
      </c>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row>
    <row r="109" spans="1:92" s="1" customFormat="1">
      <c r="A109" s="26"/>
      <c r="B109" s="8"/>
      <c r="C109" s="34"/>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row>
    <row r="110" spans="1:92" s="1" customFormat="1">
      <c r="A110" s="26"/>
      <c r="B110" s="8"/>
      <c r="C110" s="34"/>
      <c r="D110" s="9"/>
      <c r="E110" s="10"/>
      <c r="F110" s="10"/>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row>
    <row r="111" spans="1:92" s="1" customFormat="1" ht="38.25">
      <c r="A111" s="26" t="s">
        <v>8</v>
      </c>
      <c r="B111" s="8" t="s">
        <v>87</v>
      </c>
      <c r="C111" s="34" t="s">
        <v>4</v>
      </c>
      <c r="D111" s="9">
        <v>1</v>
      </c>
      <c r="E111" s="10"/>
      <c r="F111" s="10">
        <f>+D111*E111</f>
        <v>0</v>
      </c>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row>
    <row r="112" spans="1:92" s="1" customFormat="1">
      <c r="A112" s="26"/>
      <c r="B112" s="8"/>
      <c r="C112" s="34"/>
      <c r="D112" s="9"/>
      <c r="E112" s="10"/>
      <c r="F112" s="10"/>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row>
    <row r="113" spans="1:92" s="1" customFormat="1">
      <c r="A113" s="26"/>
      <c r="B113" s="8"/>
      <c r="C113" s="34"/>
      <c r="D113" s="9"/>
      <c r="E113" s="10"/>
      <c r="F113" s="10" t="s">
        <v>50</v>
      </c>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row>
    <row r="114" spans="1:92" s="1" customFormat="1" ht="17.25" thickBot="1">
      <c r="A114" s="210"/>
      <c r="B114" s="186" t="s">
        <v>36</v>
      </c>
      <c r="C114" s="192"/>
      <c r="D114" s="172"/>
      <c r="E114" s="193" t="s">
        <v>234</v>
      </c>
      <c r="F114" s="193">
        <f>SUM(F92:F111)</f>
        <v>0</v>
      </c>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row>
    <row r="115" spans="1:92" s="1" customFormat="1" ht="13.5" thickTop="1">
      <c r="A115" s="26"/>
      <c r="B115" s="8"/>
      <c r="C115" s="34"/>
      <c r="D115" s="9"/>
      <c r="E115" s="10"/>
      <c r="F115" s="10"/>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row>
    <row r="116" spans="1:92" s="1" customFormat="1">
      <c r="A116" s="26"/>
      <c r="B116" s="8"/>
      <c r="C116" s="34"/>
      <c r="D116" s="9"/>
      <c r="E116" s="10"/>
      <c r="F116" s="10"/>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row>
    <row r="117" spans="1:92" s="13" customFormat="1" ht="16.5" thickBot="1">
      <c r="A117" s="189" t="s">
        <v>38</v>
      </c>
      <c r="B117" s="186" t="s">
        <v>37</v>
      </c>
      <c r="C117" s="190"/>
      <c r="D117" s="191"/>
      <c r="E117" s="191"/>
      <c r="F117" s="191"/>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c r="BQ117" s="12"/>
      <c r="BR117" s="12"/>
      <c r="BS117" s="12"/>
      <c r="BT117" s="12"/>
      <c r="BU117" s="12"/>
      <c r="BV117" s="12"/>
      <c r="BW117" s="12"/>
      <c r="BX117" s="12"/>
      <c r="BY117" s="12"/>
      <c r="BZ117" s="12"/>
      <c r="CA117" s="12"/>
      <c r="CB117" s="12"/>
      <c r="CC117" s="12"/>
      <c r="CD117" s="12"/>
      <c r="CE117" s="12"/>
      <c r="CF117" s="12"/>
      <c r="CG117" s="12"/>
      <c r="CH117" s="12"/>
      <c r="CI117" s="12"/>
      <c r="CJ117" s="12"/>
      <c r="CK117" s="12"/>
      <c r="CL117" s="12"/>
      <c r="CM117" s="12"/>
      <c r="CN117" s="12"/>
    </row>
    <row r="118" spans="1:92" s="1" customFormat="1" ht="13.5" thickTop="1">
      <c r="A118" s="26"/>
      <c r="B118" s="8"/>
      <c r="C118" s="34"/>
      <c r="D118" s="9"/>
      <c r="E118" s="10"/>
      <c r="F118" s="10"/>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row>
    <row r="119" spans="1:92" s="1" customFormat="1">
      <c r="A119" s="26"/>
      <c r="B119" s="8"/>
      <c r="C119" s="34"/>
      <c r="D119" s="9"/>
      <c r="E119" s="10"/>
      <c r="F119" s="10"/>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row>
    <row r="120" spans="1:92" s="1" customFormat="1" ht="66.75" customHeight="1">
      <c r="A120" s="26" t="s">
        <v>7</v>
      </c>
      <c r="B120" s="8" t="s">
        <v>88</v>
      </c>
      <c r="C120" s="34" t="s">
        <v>16</v>
      </c>
      <c r="D120" s="9">
        <v>15.5</v>
      </c>
      <c r="E120" s="10"/>
      <c r="F120" s="10">
        <f>+D120*E120</f>
        <v>0</v>
      </c>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row>
    <row r="121" spans="1:92" s="1" customFormat="1">
      <c r="A121" s="26"/>
      <c r="B121" s="8"/>
      <c r="C121" s="34"/>
      <c r="D121" s="9"/>
      <c r="E121" s="10"/>
      <c r="F121" s="10"/>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row>
    <row r="122" spans="1:92" s="1" customFormat="1">
      <c r="A122" s="26"/>
      <c r="B122" s="8"/>
      <c r="C122" s="34"/>
      <c r="D122" s="9"/>
      <c r="E122" s="10"/>
      <c r="F122" s="10"/>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row>
    <row r="123" spans="1:92" s="1" customFormat="1" ht="51">
      <c r="A123" s="26" t="s">
        <v>8</v>
      </c>
      <c r="B123" s="8" t="s">
        <v>89</v>
      </c>
      <c r="C123" s="34" t="s">
        <v>16</v>
      </c>
      <c r="D123" s="9">
        <v>3.8</v>
      </c>
      <c r="E123" s="10"/>
      <c r="F123" s="10">
        <f>+D123*E123</f>
        <v>0</v>
      </c>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row>
    <row r="124" spans="1:92" s="1" customFormat="1">
      <c r="A124" s="26"/>
      <c r="B124" s="8"/>
      <c r="C124" s="34"/>
      <c r="D124" s="9"/>
      <c r="E124" s="10"/>
      <c r="F124" s="10"/>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row>
    <row r="125" spans="1:92" s="1" customFormat="1">
      <c r="A125" s="26"/>
      <c r="B125" s="8"/>
      <c r="C125" s="34"/>
      <c r="D125" s="9"/>
      <c r="E125" s="10"/>
      <c r="F125" s="10"/>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row>
    <row r="126" spans="1:92" s="1" customFormat="1" ht="63.75">
      <c r="A126" s="26" t="s">
        <v>9</v>
      </c>
      <c r="B126" s="8" t="s">
        <v>90</v>
      </c>
      <c r="C126" s="34"/>
      <c r="D126" s="9"/>
      <c r="E126" s="10"/>
      <c r="F126" s="10" t="s">
        <v>50</v>
      </c>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row>
    <row r="127" spans="1:92" s="1" customFormat="1">
      <c r="A127" s="26"/>
      <c r="B127" s="8"/>
      <c r="C127" s="34"/>
      <c r="D127" s="9"/>
      <c r="E127" s="10"/>
      <c r="F127" s="10"/>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row>
    <row r="128" spans="1:92" s="1" customFormat="1">
      <c r="A128" s="26" t="s">
        <v>0</v>
      </c>
      <c r="B128" s="8" t="s">
        <v>91</v>
      </c>
      <c r="C128" s="34" t="s">
        <v>11</v>
      </c>
      <c r="D128" s="9">
        <v>12.3</v>
      </c>
      <c r="E128" s="10"/>
      <c r="F128" s="10">
        <f>+D128*E128</f>
        <v>0</v>
      </c>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row>
    <row r="129" spans="1:92" s="1" customFormat="1">
      <c r="A129" s="26" t="s">
        <v>1</v>
      </c>
      <c r="B129" s="8" t="s">
        <v>92</v>
      </c>
      <c r="C129" s="34" t="s">
        <v>11</v>
      </c>
      <c r="D129" s="9">
        <v>4.2</v>
      </c>
      <c r="E129" s="10"/>
      <c r="F129" s="10">
        <f>+D129*E129</f>
        <v>0</v>
      </c>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row>
    <row r="130" spans="1:92" s="1" customFormat="1" ht="25.5">
      <c r="A130" s="26" t="s">
        <v>2</v>
      </c>
      <c r="B130" s="8" t="s">
        <v>93</v>
      </c>
      <c r="C130" s="34" t="s">
        <v>11</v>
      </c>
      <c r="D130" s="9">
        <v>5.2</v>
      </c>
      <c r="E130" s="10"/>
      <c r="F130" s="10">
        <f>+D130*E130</f>
        <v>0</v>
      </c>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row>
    <row r="131" spans="1:92" s="1" customFormat="1">
      <c r="A131" s="26"/>
      <c r="B131" s="8"/>
      <c r="C131" s="34"/>
      <c r="D131" s="9"/>
      <c r="E131" s="10"/>
      <c r="F131" s="10"/>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row>
    <row r="132" spans="1:92" s="1" customFormat="1">
      <c r="A132" s="26"/>
      <c r="B132" s="8"/>
      <c r="C132" s="34"/>
      <c r="D132" s="9"/>
      <c r="E132" s="10"/>
      <c r="F132" s="10"/>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row>
    <row r="133" spans="1:92" s="1" customFormat="1" ht="39" customHeight="1">
      <c r="A133" s="26" t="s">
        <v>10</v>
      </c>
      <c r="B133" s="8" t="s">
        <v>94</v>
      </c>
      <c r="C133" s="34" t="s">
        <v>11</v>
      </c>
      <c r="D133" s="9">
        <v>21.5</v>
      </c>
      <c r="E133" s="10"/>
      <c r="F133" s="10">
        <f>+D133*E133</f>
        <v>0</v>
      </c>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row>
    <row r="134" spans="1:92" s="1" customFormat="1">
      <c r="A134" s="26"/>
      <c r="B134" s="8"/>
      <c r="C134" s="34"/>
      <c r="D134" s="9"/>
      <c r="E134" s="10"/>
      <c r="F134" s="10"/>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row>
    <row r="135" spans="1:92" s="1" customFormat="1">
      <c r="A135" s="26"/>
      <c r="B135" s="8"/>
      <c r="C135" s="34"/>
      <c r="D135" s="9"/>
      <c r="E135" s="10"/>
      <c r="F135" s="10"/>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row>
    <row r="136" spans="1:92" s="25" customFormat="1" ht="17.25" thickBot="1">
      <c r="A136" s="209"/>
      <c r="B136" s="199" t="s">
        <v>37</v>
      </c>
      <c r="C136" s="200"/>
      <c r="D136" s="201"/>
      <c r="E136" s="202" t="s">
        <v>221</v>
      </c>
      <c r="F136" s="202">
        <f>SUM(F119:F134)</f>
        <v>0</v>
      </c>
      <c r="G136" s="203"/>
      <c r="H136" s="203"/>
      <c r="I136" s="203"/>
      <c r="J136" s="203"/>
      <c r="K136" s="203"/>
      <c r="L136" s="203"/>
      <c r="M136" s="203"/>
      <c r="N136" s="203"/>
      <c r="O136" s="203"/>
      <c r="P136" s="203"/>
      <c r="Q136" s="203"/>
      <c r="R136" s="203"/>
      <c r="S136" s="203"/>
      <c r="T136" s="203"/>
      <c r="U136" s="203"/>
      <c r="V136" s="203"/>
      <c r="W136" s="203"/>
      <c r="X136" s="203"/>
      <c r="Y136" s="203"/>
      <c r="Z136" s="203"/>
      <c r="AA136" s="203"/>
      <c r="AB136" s="203"/>
      <c r="AC136" s="203"/>
      <c r="AD136" s="203"/>
      <c r="AE136" s="203"/>
      <c r="AF136" s="203"/>
      <c r="AG136" s="203"/>
      <c r="AH136" s="203"/>
      <c r="AI136" s="203"/>
      <c r="AJ136" s="203"/>
      <c r="AK136" s="203"/>
      <c r="AL136" s="203"/>
      <c r="AM136" s="203"/>
      <c r="AN136" s="203"/>
      <c r="AO136" s="203"/>
      <c r="AP136" s="203"/>
      <c r="AQ136" s="203"/>
      <c r="AR136" s="203"/>
      <c r="AS136" s="203"/>
      <c r="AT136" s="203"/>
      <c r="AU136" s="203"/>
      <c r="AV136" s="203"/>
      <c r="AW136" s="203"/>
      <c r="AX136" s="203"/>
      <c r="AY136" s="203"/>
      <c r="AZ136" s="203"/>
      <c r="BA136" s="203"/>
      <c r="BB136" s="203"/>
      <c r="BC136" s="203"/>
      <c r="BD136" s="203"/>
      <c r="BE136" s="203"/>
      <c r="BF136" s="203"/>
      <c r="BG136" s="203"/>
      <c r="BH136" s="203"/>
      <c r="BI136" s="203"/>
      <c r="BJ136" s="203"/>
      <c r="BK136" s="203"/>
      <c r="BL136" s="203"/>
      <c r="BM136" s="203"/>
      <c r="BN136" s="203"/>
      <c r="BO136" s="203"/>
      <c r="BP136" s="203"/>
      <c r="BQ136" s="203"/>
      <c r="BR136" s="203"/>
      <c r="BS136" s="203"/>
      <c r="BT136" s="203"/>
      <c r="BU136" s="203"/>
      <c r="BV136" s="203"/>
      <c r="BW136" s="203"/>
      <c r="BX136" s="203"/>
      <c r="BY136" s="203"/>
      <c r="BZ136" s="203"/>
      <c r="CA136" s="203"/>
      <c r="CB136" s="203"/>
      <c r="CC136" s="203"/>
      <c r="CD136" s="203"/>
      <c r="CE136" s="203"/>
      <c r="CF136" s="203"/>
      <c r="CG136" s="203"/>
      <c r="CH136" s="203"/>
      <c r="CI136" s="203"/>
      <c r="CJ136" s="203"/>
      <c r="CK136" s="203"/>
      <c r="CL136" s="203"/>
      <c r="CM136" s="203"/>
      <c r="CN136" s="203"/>
    </row>
    <row r="137" spans="1:92" s="1" customFormat="1" ht="13.5" thickTop="1">
      <c r="A137" s="26"/>
      <c r="B137" s="8"/>
      <c r="C137" s="34"/>
      <c r="D137" s="9"/>
      <c r="E137" s="10"/>
      <c r="F137" s="10"/>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row>
    <row r="138" spans="1:92" s="1" customFormat="1">
      <c r="A138" s="26"/>
      <c r="B138" s="8"/>
      <c r="C138" s="34"/>
      <c r="D138" s="9"/>
      <c r="E138" s="10"/>
      <c r="F138" s="10"/>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row>
    <row r="139" spans="1:92" s="24" customFormat="1" ht="16.5" thickBot="1">
      <c r="A139" s="204" t="s">
        <v>40</v>
      </c>
      <c r="B139" s="199" t="s">
        <v>39</v>
      </c>
      <c r="C139" s="205"/>
      <c r="D139" s="206"/>
      <c r="E139" s="206"/>
      <c r="F139" s="206"/>
      <c r="G139" s="207"/>
      <c r="H139" s="207"/>
      <c r="I139" s="207"/>
      <c r="J139" s="207"/>
      <c r="K139" s="207"/>
      <c r="L139" s="207"/>
      <c r="M139" s="207"/>
      <c r="N139" s="207"/>
      <c r="O139" s="207"/>
      <c r="P139" s="207"/>
      <c r="Q139" s="207"/>
      <c r="R139" s="207"/>
      <c r="S139" s="207"/>
      <c r="T139" s="207"/>
      <c r="U139" s="207"/>
      <c r="V139" s="207"/>
      <c r="W139" s="207"/>
      <c r="X139" s="207"/>
      <c r="Y139" s="207"/>
      <c r="Z139" s="207"/>
      <c r="AA139" s="207"/>
      <c r="AB139" s="207"/>
      <c r="AC139" s="207"/>
      <c r="AD139" s="207"/>
      <c r="AE139" s="207"/>
      <c r="AF139" s="207"/>
      <c r="AG139" s="207"/>
      <c r="AH139" s="207"/>
      <c r="AI139" s="207"/>
      <c r="AJ139" s="207"/>
      <c r="AK139" s="207"/>
      <c r="AL139" s="207"/>
      <c r="AM139" s="207"/>
      <c r="AN139" s="207"/>
      <c r="AO139" s="207"/>
      <c r="AP139" s="207"/>
      <c r="AQ139" s="207"/>
      <c r="AR139" s="207"/>
      <c r="AS139" s="207"/>
      <c r="AT139" s="207"/>
      <c r="AU139" s="207"/>
      <c r="AV139" s="207"/>
      <c r="AW139" s="207"/>
      <c r="AX139" s="207"/>
      <c r="AY139" s="207"/>
      <c r="AZ139" s="207"/>
      <c r="BA139" s="207"/>
      <c r="BB139" s="207"/>
      <c r="BC139" s="207"/>
      <c r="BD139" s="207"/>
      <c r="BE139" s="207"/>
      <c r="BF139" s="207"/>
      <c r="BG139" s="207"/>
      <c r="BH139" s="207"/>
      <c r="BI139" s="207"/>
      <c r="BJ139" s="207"/>
      <c r="BK139" s="207"/>
      <c r="BL139" s="207"/>
      <c r="BM139" s="207"/>
      <c r="BN139" s="207"/>
      <c r="BO139" s="207"/>
      <c r="BP139" s="207"/>
      <c r="BQ139" s="207"/>
      <c r="BR139" s="207"/>
      <c r="BS139" s="207"/>
      <c r="BT139" s="207"/>
      <c r="BU139" s="207"/>
      <c r="BV139" s="207"/>
      <c r="BW139" s="207"/>
      <c r="BX139" s="207"/>
      <c r="BY139" s="207"/>
      <c r="BZ139" s="207"/>
      <c r="CA139" s="207"/>
      <c r="CB139" s="207"/>
      <c r="CC139" s="207"/>
      <c r="CD139" s="207"/>
      <c r="CE139" s="207"/>
      <c r="CF139" s="207"/>
      <c r="CG139" s="207"/>
      <c r="CH139" s="207"/>
      <c r="CI139" s="207"/>
      <c r="CJ139" s="207"/>
      <c r="CK139" s="207"/>
      <c r="CL139" s="207"/>
      <c r="CM139" s="207"/>
      <c r="CN139" s="207"/>
    </row>
    <row r="140" spans="1:92" s="1" customFormat="1" ht="13.5" thickTop="1">
      <c r="A140" s="26"/>
      <c r="B140" s="8"/>
      <c r="C140" s="34"/>
      <c r="D140" s="9"/>
      <c r="E140" s="10"/>
      <c r="F140" s="10"/>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row>
    <row r="141" spans="1:92" s="1" customFormat="1" ht="76.5">
      <c r="A141" s="26" t="s">
        <v>7</v>
      </c>
      <c r="B141" s="8" t="s">
        <v>95</v>
      </c>
      <c r="C141" s="34" t="s">
        <v>23</v>
      </c>
      <c r="D141" s="9">
        <v>33</v>
      </c>
      <c r="E141" s="10"/>
      <c r="F141" s="10">
        <f>+D141*E141</f>
        <v>0</v>
      </c>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row>
    <row r="142" spans="1:92" s="1" customFormat="1">
      <c r="A142" s="26"/>
      <c r="B142" s="8"/>
      <c r="C142" s="34"/>
      <c r="D142" s="9"/>
      <c r="E142" s="10"/>
      <c r="F142" s="10"/>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row>
    <row r="143" spans="1:92" s="1" customFormat="1">
      <c r="A143" s="26"/>
      <c r="B143" s="8"/>
      <c r="C143" s="34"/>
      <c r="D143" s="9"/>
      <c r="E143" s="10"/>
      <c r="F143" s="10"/>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row>
    <row r="144" spans="1:92" s="1" customFormat="1" ht="38.25">
      <c r="A144" s="26" t="s">
        <v>8</v>
      </c>
      <c r="B144" s="8" t="s">
        <v>96</v>
      </c>
      <c r="C144" s="34" t="s">
        <v>16</v>
      </c>
      <c r="D144" s="9">
        <v>22.6</v>
      </c>
      <c r="E144" s="10"/>
      <c r="F144" s="10">
        <f>+D144*E144</f>
        <v>0</v>
      </c>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row>
    <row r="145" spans="1:92" s="1" customFormat="1">
      <c r="A145" s="26"/>
      <c r="B145" s="8"/>
      <c r="C145" s="34"/>
      <c r="D145" s="9"/>
      <c r="E145" s="10"/>
      <c r="F145" s="10"/>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row>
    <row r="146" spans="1:92" s="1" customFormat="1">
      <c r="A146" s="26"/>
      <c r="B146" s="8"/>
      <c r="C146" s="34"/>
      <c r="D146" s="9"/>
      <c r="E146" s="10"/>
      <c r="F146" s="10"/>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row>
    <row r="147" spans="1:92" s="1" customFormat="1" ht="25.5">
      <c r="A147" s="26" t="s">
        <v>9</v>
      </c>
      <c r="B147" s="8" t="s">
        <v>97</v>
      </c>
      <c r="C147" s="34" t="s">
        <v>16</v>
      </c>
      <c r="D147" s="9">
        <v>113</v>
      </c>
      <c r="E147" s="10"/>
      <c r="F147" s="10">
        <f>+D147*E147</f>
        <v>0</v>
      </c>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row>
    <row r="148" spans="1:92" s="1" customFormat="1">
      <c r="A148" s="26"/>
      <c r="B148" s="8"/>
      <c r="C148" s="34"/>
      <c r="D148" s="9"/>
      <c r="E148" s="10"/>
      <c r="F148" s="10"/>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row>
    <row r="149" spans="1:92" s="1" customFormat="1">
      <c r="A149" s="26"/>
      <c r="B149" s="8"/>
      <c r="C149" s="34"/>
      <c r="D149" s="9"/>
      <c r="E149" s="10"/>
      <c r="F149" s="10"/>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row>
    <row r="150" spans="1:92" s="1" customFormat="1" ht="38.25">
      <c r="A150" s="26" t="s">
        <v>10</v>
      </c>
      <c r="B150" s="8" t="s">
        <v>98</v>
      </c>
      <c r="C150" s="34" t="s">
        <v>16</v>
      </c>
      <c r="D150" s="9">
        <v>32.6</v>
      </c>
      <c r="E150" s="10"/>
      <c r="F150" s="10">
        <f>+D150*E150</f>
        <v>0</v>
      </c>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row>
    <row r="151" spans="1:92" s="1" customFormat="1">
      <c r="A151" s="26"/>
      <c r="B151" s="8"/>
      <c r="C151" s="34"/>
      <c r="D151" s="9"/>
      <c r="E151" s="10"/>
      <c r="F151" s="10"/>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row>
    <row r="152" spans="1:92" s="1" customFormat="1">
      <c r="A152" s="26"/>
      <c r="B152" s="8"/>
      <c r="C152" s="34"/>
      <c r="D152" s="9"/>
      <c r="E152" s="10"/>
      <c r="F152" s="10"/>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row>
    <row r="153" spans="1:92" s="1" customFormat="1" ht="89.25">
      <c r="A153" s="26" t="s">
        <v>12</v>
      </c>
      <c r="B153" s="8" t="s">
        <v>99</v>
      </c>
      <c r="C153" s="34"/>
      <c r="D153" s="9"/>
      <c r="E153" s="10"/>
      <c r="F153" s="10"/>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row>
    <row r="154" spans="1:92" s="1" customFormat="1">
      <c r="A154" s="26" t="s">
        <v>57</v>
      </c>
      <c r="B154" s="8" t="s">
        <v>100</v>
      </c>
      <c r="C154" s="34" t="s">
        <v>11</v>
      </c>
      <c r="D154" s="9">
        <v>23.9</v>
      </c>
      <c r="E154" s="10"/>
      <c r="F154" s="10">
        <f>+D154*E154</f>
        <v>0</v>
      </c>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row>
    <row r="155" spans="1:92" s="1" customFormat="1">
      <c r="A155" s="26" t="s">
        <v>57</v>
      </c>
      <c r="B155" s="8" t="s">
        <v>101</v>
      </c>
      <c r="C155" s="34" t="s">
        <v>11</v>
      </c>
      <c r="D155" s="9">
        <v>7.5</v>
      </c>
      <c r="E155" s="10"/>
      <c r="F155" s="10">
        <f>+D155*E155</f>
        <v>0</v>
      </c>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row>
    <row r="156" spans="1:92" s="1" customFormat="1">
      <c r="A156" s="26"/>
      <c r="B156" s="8"/>
      <c r="C156" s="34"/>
      <c r="D156" s="9"/>
      <c r="E156" s="10"/>
      <c r="F156" s="10"/>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row>
    <row r="157" spans="1:92" s="1" customFormat="1">
      <c r="A157" s="26"/>
      <c r="B157" s="8"/>
      <c r="C157" s="34"/>
      <c r="D157" s="9"/>
      <c r="E157" s="10"/>
      <c r="F157" s="10"/>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row>
    <row r="158" spans="1:92" s="1" customFormat="1" ht="51">
      <c r="A158" s="26" t="s">
        <v>13</v>
      </c>
      <c r="B158" s="8" t="s">
        <v>102</v>
      </c>
      <c r="C158" s="34" t="s">
        <v>23</v>
      </c>
      <c r="D158" s="9">
        <v>22</v>
      </c>
      <c r="E158" s="10"/>
      <c r="F158" s="10">
        <f>+D158*E158</f>
        <v>0</v>
      </c>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row>
    <row r="159" spans="1:92" s="1" customFormat="1">
      <c r="A159" s="26"/>
      <c r="B159" s="8"/>
      <c r="C159" s="34"/>
      <c r="D159" s="9"/>
      <c r="E159" s="10"/>
      <c r="F159" s="10"/>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row>
    <row r="160" spans="1:92" s="1" customFormat="1">
      <c r="A160" s="26"/>
      <c r="B160" s="8"/>
      <c r="C160" s="34"/>
      <c r="D160" s="9"/>
      <c r="E160" s="10"/>
      <c r="F160" s="10"/>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row>
    <row r="161" spans="1:92" s="1" customFormat="1" ht="51">
      <c r="A161" s="26" t="s">
        <v>14</v>
      </c>
      <c r="B161" s="8" t="s">
        <v>103</v>
      </c>
      <c r="C161" s="34" t="s">
        <v>16</v>
      </c>
      <c r="D161" s="9">
        <v>12.2</v>
      </c>
      <c r="E161" s="10"/>
      <c r="F161" s="10">
        <f>+D161*E161</f>
        <v>0</v>
      </c>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row>
    <row r="162" spans="1:92" s="1" customFormat="1">
      <c r="A162" s="26"/>
      <c r="B162" s="8"/>
      <c r="C162" s="34"/>
      <c r="D162" s="9"/>
      <c r="E162" s="10"/>
      <c r="F162" s="10"/>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row>
    <row r="163" spans="1:92" s="1" customFormat="1">
      <c r="A163" s="26"/>
      <c r="B163" s="8"/>
      <c r="C163" s="34"/>
      <c r="D163" s="9"/>
      <c r="E163" s="10"/>
      <c r="F163" s="10"/>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row>
    <row r="164" spans="1:92" s="1" customFormat="1" ht="38.25">
      <c r="A164" s="26" t="s">
        <v>15</v>
      </c>
      <c r="B164" s="8" t="s">
        <v>104</v>
      </c>
      <c r="C164" s="34" t="s">
        <v>16</v>
      </c>
      <c r="D164" s="9">
        <v>4.8</v>
      </c>
      <c r="E164" s="10"/>
      <c r="F164" s="10">
        <f>+D164*E164</f>
        <v>0</v>
      </c>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row>
    <row r="165" spans="1:92" s="1" customFormat="1">
      <c r="A165" s="26"/>
      <c r="B165" s="8"/>
      <c r="C165" s="34"/>
      <c r="D165" s="9"/>
      <c r="E165" s="10"/>
      <c r="F165" s="10"/>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row>
    <row r="166" spans="1:92" s="1" customFormat="1">
      <c r="A166" s="26"/>
      <c r="B166" s="8"/>
      <c r="C166" s="34"/>
      <c r="D166" s="9"/>
      <c r="E166" s="10"/>
      <c r="F166" s="10"/>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row>
    <row r="167" spans="1:92" s="1" customFormat="1" ht="54.75" customHeight="1">
      <c r="A167" s="26" t="s">
        <v>17</v>
      </c>
      <c r="B167" s="8" t="s">
        <v>105</v>
      </c>
      <c r="C167" s="34"/>
      <c r="D167" s="9"/>
      <c r="E167" s="10"/>
      <c r="F167" s="10"/>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row>
    <row r="168" spans="1:92" s="1" customFormat="1">
      <c r="A168" s="26"/>
      <c r="B168" s="8"/>
      <c r="C168" s="34"/>
      <c r="D168" s="9"/>
      <c r="E168" s="10"/>
      <c r="F168" s="10"/>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row>
    <row r="169" spans="1:92" s="1" customFormat="1" ht="79.5" customHeight="1">
      <c r="A169" s="26" t="s">
        <v>0</v>
      </c>
      <c r="B169" s="8" t="s">
        <v>106</v>
      </c>
      <c r="C169" s="34" t="s">
        <v>16</v>
      </c>
      <c r="D169" s="9">
        <v>17</v>
      </c>
      <c r="E169" s="10"/>
      <c r="F169" s="10">
        <f>+D169*E169</f>
        <v>0</v>
      </c>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row>
    <row r="170" spans="1:92" s="1" customFormat="1" ht="89.25">
      <c r="A170" s="26" t="s">
        <v>1</v>
      </c>
      <c r="B170" s="8" t="s">
        <v>107</v>
      </c>
      <c r="C170" s="34"/>
      <c r="D170" s="9"/>
      <c r="E170" s="10"/>
      <c r="F170" s="10"/>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row>
    <row r="171" spans="1:92" s="1" customFormat="1">
      <c r="A171" s="26" t="s">
        <v>57</v>
      </c>
      <c r="B171" s="8" t="s">
        <v>108</v>
      </c>
      <c r="C171" s="34" t="s">
        <v>23</v>
      </c>
      <c r="D171" s="9">
        <v>17</v>
      </c>
      <c r="E171" s="10"/>
      <c r="F171" s="10">
        <f>+D171*E171</f>
        <v>0</v>
      </c>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row>
    <row r="172" spans="1:92" s="1" customFormat="1">
      <c r="A172" s="26" t="s">
        <v>57</v>
      </c>
      <c r="B172" s="8" t="s">
        <v>109</v>
      </c>
      <c r="C172" s="34" t="s">
        <v>23</v>
      </c>
      <c r="D172" s="9">
        <v>6</v>
      </c>
      <c r="E172" s="10"/>
      <c r="F172" s="10">
        <f>+D172*E172</f>
        <v>0</v>
      </c>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row>
    <row r="173" spans="1:92" s="1" customFormat="1">
      <c r="A173" s="26"/>
      <c r="B173" s="8"/>
      <c r="C173" s="34"/>
      <c r="D173" s="9"/>
      <c r="E173" s="10"/>
      <c r="F173" s="10"/>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row>
    <row r="174" spans="1:92" s="1" customFormat="1">
      <c r="A174" s="26"/>
      <c r="B174" s="8"/>
      <c r="C174" s="34"/>
      <c r="D174" s="9"/>
      <c r="E174" s="10"/>
      <c r="F174" s="10"/>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row>
    <row r="175" spans="1:92" s="1" customFormat="1" ht="76.5">
      <c r="A175" s="26" t="s">
        <v>18</v>
      </c>
      <c r="B175" s="8" t="s">
        <v>110</v>
      </c>
      <c r="C175" s="34" t="s">
        <v>16</v>
      </c>
      <c r="D175" s="9">
        <v>14.8</v>
      </c>
      <c r="E175" s="10"/>
      <c r="F175" s="10">
        <f>+D175*E175</f>
        <v>0</v>
      </c>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row>
    <row r="176" spans="1:92" s="1" customFormat="1">
      <c r="A176" s="26"/>
      <c r="B176" s="8"/>
      <c r="C176" s="34"/>
      <c r="D176" s="9"/>
      <c r="E176" s="10"/>
      <c r="F176" s="10"/>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row>
    <row r="177" spans="1:92" s="1" customFormat="1">
      <c r="A177" s="26"/>
      <c r="B177" s="8"/>
      <c r="C177" s="34"/>
      <c r="D177" s="9"/>
      <c r="E177" s="10"/>
      <c r="F177" s="10"/>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row>
    <row r="178" spans="1:92" s="1" customFormat="1" ht="63.75">
      <c r="A178" s="26" t="s">
        <v>19</v>
      </c>
      <c r="B178" s="8" t="s">
        <v>111</v>
      </c>
      <c r="C178" s="34" t="s">
        <v>16</v>
      </c>
      <c r="D178" s="9">
        <v>8.6</v>
      </c>
      <c r="E178" s="10"/>
      <c r="F178" s="10">
        <f>+D178*E178</f>
        <v>0</v>
      </c>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row>
    <row r="179" spans="1:92" s="1" customFormat="1">
      <c r="A179" s="26"/>
      <c r="B179" s="8"/>
      <c r="C179" s="34"/>
      <c r="D179" s="9"/>
      <c r="E179" s="10"/>
      <c r="F179" s="10"/>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row>
    <row r="180" spans="1:92" s="1" customFormat="1">
      <c r="A180" s="26"/>
      <c r="B180" s="8"/>
      <c r="C180" s="34"/>
      <c r="D180" s="9"/>
      <c r="E180" s="10"/>
      <c r="F180" s="10"/>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row>
    <row r="181" spans="1:92" s="1" customFormat="1" ht="38.25">
      <c r="A181" s="26" t="s">
        <v>20</v>
      </c>
      <c r="B181" s="8" t="s">
        <v>112</v>
      </c>
      <c r="C181" s="34" t="s">
        <v>23</v>
      </c>
      <c r="D181" s="9">
        <v>4</v>
      </c>
      <c r="E181" s="10"/>
      <c r="F181" s="10">
        <f>+D181*E181</f>
        <v>0</v>
      </c>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row>
    <row r="182" spans="1:92" s="1" customFormat="1">
      <c r="A182" s="26"/>
      <c r="B182" s="8"/>
      <c r="C182" s="34"/>
      <c r="D182" s="9"/>
      <c r="E182" s="10"/>
      <c r="F182" s="10"/>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row>
    <row r="183" spans="1:92" s="1" customFormat="1">
      <c r="A183" s="26"/>
      <c r="B183" s="8"/>
      <c r="C183" s="34"/>
      <c r="D183" s="9"/>
      <c r="E183" s="10"/>
      <c r="F183" s="10"/>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row>
    <row r="184" spans="1:92" s="1" customFormat="1" ht="63.75">
      <c r="A184" s="26" t="s">
        <v>21</v>
      </c>
      <c r="B184" s="8" t="s">
        <v>113</v>
      </c>
      <c r="C184" s="34" t="s">
        <v>23</v>
      </c>
      <c r="D184" s="9">
        <v>1</v>
      </c>
      <c r="E184" s="10"/>
      <c r="F184" s="10">
        <f>+D184*E184</f>
        <v>0</v>
      </c>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row>
    <row r="185" spans="1:92" s="1" customFormat="1">
      <c r="A185" s="26"/>
      <c r="B185" s="8"/>
      <c r="C185" s="34"/>
      <c r="D185" s="9"/>
      <c r="E185" s="10"/>
      <c r="F185" s="10"/>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row>
    <row r="186" spans="1:92" s="1" customFormat="1">
      <c r="A186" s="26"/>
      <c r="B186" s="8"/>
      <c r="C186" s="34"/>
      <c r="D186" s="9"/>
      <c r="E186" s="10"/>
      <c r="F186" s="10"/>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row>
    <row r="187" spans="1:92" s="1" customFormat="1" ht="17.25" thickBot="1">
      <c r="A187" s="26"/>
      <c r="B187" s="199" t="s">
        <v>39</v>
      </c>
      <c r="C187" s="192"/>
      <c r="D187" s="172"/>
      <c r="E187" s="193" t="s">
        <v>221</v>
      </c>
      <c r="F187" s="193">
        <f>SUM(F141:F185)</f>
        <v>0</v>
      </c>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row>
    <row r="188" spans="1:92" s="1" customFormat="1" ht="13.5" thickTop="1">
      <c r="A188" s="26"/>
      <c r="B188" s="8"/>
      <c r="C188" s="34"/>
      <c r="D188" s="9"/>
      <c r="E188" s="10"/>
      <c r="F188" s="10"/>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row>
    <row r="189" spans="1:92" s="1" customFormat="1">
      <c r="A189" s="26"/>
      <c r="B189" s="8"/>
      <c r="C189" s="34"/>
      <c r="D189" s="9"/>
      <c r="E189" s="10"/>
      <c r="F189" s="10"/>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row>
    <row r="190" spans="1:92" s="13" customFormat="1" ht="16.5" thickBot="1">
      <c r="A190" s="189" t="s">
        <v>46</v>
      </c>
      <c r="B190" s="186" t="s">
        <v>41</v>
      </c>
      <c r="C190" s="187"/>
      <c r="D190" s="188"/>
      <c r="E190" s="188"/>
      <c r="F190" s="188"/>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c r="BB190" s="12"/>
      <c r="BC190" s="12"/>
      <c r="BD190" s="12"/>
      <c r="BE190" s="12"/>
      <c r="BF190" s="12"/>
      <c r="BG190" s="12"/>
      <c r="BH190" s="12"/>
      <c r="BI190" s="12"/>
      <c r="BJ190" s="12"/>
      <c r="BK190" s="12"/>
      <c r="BL190" s="12"/>
      <c r="BM190" s="12"/>
      <c r="BN190" s="12"/>
      <c r="BO190" s="12"/>
      <c r="BP190" s="12"/>
      <c r="BQ190" s="12"/>
      <c r="BR190" s="12"/>
      <c r="BS190" s="12"/>
      <c r="BT190" s="12"/>
      <c r="BU190" s="12"/>
      <c r="BV190" s="12"/>
      <c r="BW190" s="12"/>
      <c r="BX190" s="12"/>
      <c r="BY190" s="12"/>
      <c r="BZ190" s="12"/>
      <c r="CA190" s="12"/>
      <c r="CB190" s="12"/>
      <c r="CC190" s="12"/>
      <c r="CD190" s="12"/>
      <c r="CE190" s="12"/>
      <c r="CF190" s="12"/>
      <c r="CG190" s="12"/>
      <c r="CH190" s="12"/>
      <c r="CI190" s="12"/>
      <c r="CJ190" s="12"/>
      <c r="CK190" s="12"/>
      <c r="CL190" s="12"/>
      <c r="CM190" s="12"/>
      <c r="CN190" s="12"/>
    </row>
    <row r="191" spans="1:92" s="1" customFormat="1" ht="13.5" thickTop="1">
      <c r="A191" s="26"/>
      <c r="B191" s="8"/>
      <c r="C191" s="34"/>
      <c r="D191" s="9"/>
      <c r="E191" s="10"/>
      <c r="F191" s="10"/>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row>
    <row r="192" spans="1:92" s="1" customFormat="1">
      <c r="A192" s="26"/>
      <c r="B192" s="8"/>
      <c r="C192" s="34"/>
      <c r="D192" s="9"/>
      <c r="E192" s="10"/>
      <c r="F192" s="10"/>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row>
    <row r="193" spans="1:92" s="1" customFormat="1" ht="105.75" customHeight="1">
      <c r="A193" s="26" t="s">
        <v>7</v>
      </c>
      <c r="B193" s="8" t="s">
        <v>114</v>
      </c>
      <c r="C193" s="33" t="s">
        <v>4</v>
      </c>
      <c r="D193" s="4">
        <v>1</v>
      </c>
      <c r="E193" s="14"/>
      <c r="F193" s="4">
        <f>+E193*D193</f>
        <v>0</v>
      </c>
      <c r="G193" s="2"/>
      <c r="H193" s="2"/>
      <c r="I193" s="2"/>
      <c r="J193" s="208"/>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row>
    <row r="194" spans="1:92" s="1" customFormat="1">
      <c r="A194" s="26"/>
      <c r="B194" s="8"/>
      <c r="C194" s="34"/>
      <c r="D194" s="9"/>
      <c r="E194" s="10"/>
      <c r="F194" s="10"/>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row>
    <row r="195" spans="1:92" s="1" customFormat="1">
      <c r="A195" s="26"/>
      <c r="B195" s="8"/>
      <c r="C195" s="34"/>
      <c r="D195" s="9"/>
      <c r="E195" s="10"/>
      <c r="F195" s="10"/>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row>
    <row r="196" spans="1:92" s="1" customFormat="1" ht="54" customHeight="1">
      <c r="A196" s="26" t="s">
        <v>8</v>
      </c>
      <c r="B196" s="8" t="s">
        <v>115</v>
      </c>
      <c r="C196" s="33" t="s">
        <v>4</v>
      </c>
      <c r="D196" s="4">
        <v>1</v>
      </c>
      <c r="E196" s="14"/>
      <c r="F196" s="4">
        <f>+E196*D196</f>
        <v>0</v>
      </c>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row>
    <row r="197" spans="1:92" s="1" customFormat="1">
      <c r="A197" s="26"/>
      <c r="B197" s="8"/>
      <c r="C197" s="34"/>
      <c r="D197" s="9"/>
      <c r="E197" s="10"/>
      <c r="F197" s="10"/>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row>
    <row r="198" spans="1:92" s="1" customFormat="1">
      <c r="A198" s="26"/>
      <c r="B198" s="8"/>
      <c r="C198" s="34"/>
      <c r="D198" s="9"/>
      <c r="E198" s="10"/>
      <c r="F198" s="10"/>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row>
    <row r="199" spans="1:92" s="1" customFormat="1" ht="102">
      <c r="A199" s="26" t="s">
        <v>9</v>
      </c>
      <c r="B199" s="8" t="s">
        <v>116</v>
      </c>
      <c r="C199" s="33" t="s">
        <v>11</v>
      </c>
      <c r="D199" s="4">
        <v>3.2</v>
      </c>
      <c r="E199" s="14"/>
      <c r="F199" s="4">
        <f>+E199*D199</f>
        <v>0</v>
      </c>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row>
    <row r="200" spans="1:92" s="1" customFormat="1">
      <c r="A200" s="26"/>
      <c r="B200" s="8"/>
      <c r="C200" s="34"/>
      <c r="D200" s="9"/>
      <c r="E200" s="10"/>
      <c r="F200" s="10"/>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row>
    <row r="201" spans="1:92" s="1" customFormat="1">
      <c r="A201" s="26"/>
      <c r="B201" s="8"/>
      <c r="C201" s="34"/>
      <c r="D201" s="9"/>
      <c r="E201" s="10"/>
      <c r="F201" s="10"/>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row>
    <row r="202" spans="1:92" s="1" customFormat="1" ht="89.25">
      <c r="A202" s="26" t="s">
        <v>10</v>
      </c>
      <c r="B202" s="8" t="s">
        <v>283</v>
      </c>
      <c r="C202" s="34" t="s">
        <v>4</v>
      </c>
      <c r="D202" s="9">
        <v>1</v>
      </c>
      <c r="E202" s="10"/>
      <c r="F202" s="10">
        <f>+D202*E202</f>
        <v>0</v>
      </c>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row>
    <row r="203" spans="1:92" s="1" customFormat="1">
      <c r="A203" s="26"/>
      <c r="B203" s="8"/>
      <c r="C203" s="34"/>
      <c r="D203" s="9"/>
      <c r="E203" s="10"/>
      <c r="F203" s="10"/>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row>
    <row r="204" spans="1:92" s="1" customFormat="1">
      <c r="A204" s="26"/>
      <c r="B204" s="8"/>
      <c r="C204" s="34"/>
      <c r="D204" s="9"/>
      <c r="E204" s="10"/>
      <c r="F204" s="10"/>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row>
    <row r="205" spans="1:92" s="1" customFormat="1" ht="89.25">
      <c r="A205" s="26" t="s">
        <v>13</v>
      </c>
      <c r="B205" s="8" t="s">
        <v>117</v>
      </c>
      <c r="C205" s="34" t="s">
        <v>4</v>
      </c>
      <c r="D205" s="9">
        <v>1</v>
      </c>
      <c r="E205" s="10"/>
      <c r="F205" s="10">
        <f>+D205*E205</f>
        <v>0</v>
      </c>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row>
    <row r="206" spans="1:92" s="1" customFormat="1">
      <c r="A206" s="26"/>
      <c r="B206" s="8"/>
      <c r="C206" s="34"/>
      <c r="D206" s="9"/>
      <c r="E206" s="10"/>
      <c r="F206" s="10"/>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row>
    <row r="207" spans="1:92" s="1" customFormat="1">
      <c r="A207" s="26"/>
      <c r="B207" s="8"/>
      <c r="C207" s="34"/>
      <c r="D207" s="9"/>
      <c r="E207" s="10"/>
      <c r="F207" s="10"/>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row>
    <row r="208" spans="1:92" s="1" customFormat="1" ht="17.25" thickBot="1">
      <c r="A208" s="26"/>
      <c r="B208" s="199" t="s">
        <v>41</v>
      </c>
      <c r="C208" s="200"/>
      <c r="D208" s="201"/>
      <c r="E208" s="202" t="s">
        <v>221</v>
      </c>
      <c r="F208" s="202">
        <f>SUM(F193:F206)</f>
        <v>0</v>
      </c>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row>
    <row r="209" spans="1:92" s="1" customFormat="1" ht="13.5" thickTop="1">
      <c r="A209" s="26"/>
      <c r="B209" s="8"/>
      <c r="C209" s="34"/>
      <c r="D209" s="9"/>
      <c r="E209" s="10"/>
      <c r="F209" s="10"/>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row>
    <row r="210" spans="1:92" s="1" customFormat="1">
      <c r="A210" s="26"/>
      <c r="B210" s="8"/>
      <c r="C210" s="34"/>
      <c r="D210" s="9"/>
      <c r="E210" s="10"/>
      <c r="F210" s="10"/>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row>
    <row r="211" spans="1:92" s="13" customFormat="1" ht="16.5" thickBot="1">
      <c r="A211" s="189" t="s">
        <v>47</v>
      </c>
      <c r="B211" s="186" t="s">
        <v>42</v>
      </c>
      <c r="C211" s="187"/>
      <c r="D211" s="188"/>
      <c r="E211" s="188"/>
      <c r="F211" s="188"/>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c r="AR211" s="12"/>
      <c r="AS211" s="12"/>
      <c r="AT211" s="12"/>
      <c r="AU211" s="12"/>
      <c r="AV211" s="12"/>
      <c r="AW211" s="12"/>
      <c r="AX211" s="12"/>
      <c r="AY211" s="12"/>
      <c r="AZ211" s="12"/>
      <c r="BA211" s="12"/>
      <c r="BB211" s="12"/>
      <c r="BC211" s="12"/>
      <c r="BD211" s="12"/>
      <c r="BE211" s="12"/>
      <c r="BF211" s="12"/>
      <c r="BG211" s="12"/>
      <c r="BH211" s="12"/>
      <c r="BI211" s="12"/>
      <c r="BJ211" s="12"/>
      <c r="BK211" s="12"/>
      <c r="BL211" s="12"/>
      <c r="BM211" s="12"/>
      <c r="BN211" s="12"/>
      <c r="BO211" s="12"/>
      <c r="BP211" s="12"/>
      <c r="BQ211" s="12"/>
      <c r="BR211" s="12"/>
      <c r="BS211" s="12"/>
      <c r="BT211" s="12"/>
      <c r="BU211" s="12"/>
      <c r="BV211" s="12"/>
      <c r="BW211" s="12"/>
      <c r="BX211" s="12"/>
      <c r="BY211" s="12"/>
      <c r="BZ211" s="12"/>
      <c r="CA211" s="12"/>
      <c r="CB211" s="12"/>
      <c r="CC211" s="12"/>
      <c r="CD211" s="12"/>
      <c r="CE211" s="12"/>
      <c r="CF211" s="12"/>
      <c r="CG211" s="12"/>
      <c r="CH211" s="12"/>
      <c r="CI211" s="12"/>
      <c r="CJ211" s="12"/>
      <c r="CK211" s="12"/>
      <c r="CL211" s="12"/>
      <c r="CM211" s="12"/>
      <c r="CN211" s="12"/>
    </row>
    <row r="212" spans="1:92" s="1" customFormat="1" ht="13.5" thickTop="1">
      <c r="A212" s="26"/>
      <c r="B212" s="8"/>
      <c r="C212" s="34"/>
      <c r="D212" s="9"/>
      <c r="E212" s="10"/>
      <c r="F212" s="10"/>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row>
    <row r="213" spans="1:92" s="1" customFormat="1" ht="63.75">
      <c r="A213" s="26">
        <v>1</v>
      </c>
      <c r="B213" s="8" t="s">
        <v>118</v>
      </c>
      <c r="C213" s="33" t="s">
        <v>11</v>
      </c>
      <c r="D213" s="4">
        <v>4.3</v>
      </c>
      <c r="E213" s="14"/>
      <c r="F213" s="4">
        <f>+E213*D213</f>
        <v>0</v>
      </c>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row>
    <row r="214" spans="1:92" s="1" customFormat="1">
      <c r="A214" s="26"/>
      <c r="B214" s="8"/>
      <c r="C214" s="34"/>
      <c r="D214" s="9"/>
      <c r="E214" s="10"/>
      <c r="F214" s="10"/>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row>
    <row r="215" spans="1:92" s="1" customFormat="1">
      <c r="A215" s="26"/>
      <c r="B215" s="8"/>
      <c r="C215" s="34"/>
      <c r="D215" s="9"/>
      <c r="E215" s="10"/>
      <c r="F215" s="10"/>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row>
    <row r="216" spans="1:92" s="1" customFormat="1" ht="17.25" thickBot="1">
      <c r="A216" s="26"/>
      <c r="B216" s="199" t="s">
        <v>42</v>
      </c>
      <c r="C216" s="200"/>
      <c r="D216" s="201"/>
      <c r="E216" s="202" t="s">
        <v>221</v>
      </c>
      <c r="F216" s="202">
        <f>SUM(F213:F215)</f>
        <v>0</v>
      </c>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row>
    <row r="217" spans="1:92" s="1" customFormat="1" ht="13.5" thickTop="1">
      <c r="A217" s="26"/>
      <c r="B217" s="8"/>
      <c r="C217" s="34"/>
      <c r="D217" s="9"/>
      <c r="E217" s="10"/>
      <c r="F217" s="10"/>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row>
    <row r="218" spans="1:92" s="1" customFormat="1">
      <c r="A218" s="26"/>
      <c r="B218" s="8"/>
      <c r="C218" s="34"/>
      <c r="D218" s="9"/>
      <c r="E218" s="10"/>
      <c r="F218" s="10"/>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row>
    <row r="219" spans="1:92" s="13" customFormat="1" ht="16.5" thickBot="1">
      <c r="A219" s="189" t="s">
        <v>48</v>
      </c>
      <c r="B219" s="186" t="s">
        <v>43</v>
      </c>
      <c r="C219" s="187"/>
      <c r="D219" s="188"/>
      <c r="E219" s="188"/>
      <c r="F219" s="188"/>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c r="AR219" s="12"/>
      <c r="AS219" s="12"/>
      <c r="AT219" s="12"/>
      <c r="AU219" s="12"/>
      <c r="AV219" s="12"/>
      <c r="AW219" s="12"/>
      <c r="AX219" s="12"/>
      <c r="AY219" s="12"/>
      <c r="AZ219" s="12"/>
      <c r="BA219" s="12"/>
      <c r="BB219" s="12"/>
      <c r="BC219" s="12"/>
      <c r="BD219" s="12"/>
      <c r="BE219" s="12"/>
      <c r="BF219" s="12"/>
      <c r="BG219" s="12"/>
      <c r="BH219" s="12"/>
      <c r="BI219" s="12"/>
      <c r="BJ219" s="12"/>
      <c r="BK219" s="12"/>
      <c r="BL219" s="12"/>
      <c r="BM219" s="12"/>
      <c r="BN219" s="12"/>
      <c r="BO219" s="12"/>
      <c r="BP219" s="12"/>
      <c r="BQ219" s="12"/>
      <c r="BR219" s="12"/>
      <c r="BS219" s="12"/>
      <c r="BT219" s="12"/>
      <c r="BU219" s="12"/>
      <c r="BV219" s="12"/>
      <c r="BW219" s="12"/>
      <c r="BX219" s="12"/>
      <c r="BY219" s="12"/>
      <c r="BZ219" s="12"/>
      <c r="CA219" s="12"/>
      <c r="CB219" s="12"/>
      <c r="CC219" s="12"/>
      <c r="CD219" s="12"/>
      <c r="CE219" s="12"/>
      <c r="CF219" s="12"/>
      <c r="CG219" s="12"/>
      <c r="CH219" s="12"/>
      <c r="CI219" s="12"/>
      <c r="CJ219" s="12"/>
      <c r="CK219" s="12"/>
      <c r="CL219" s="12"/>
      <c r="CM219" s="12"/>
      <c r="CN219" s="12"/>
    </row>
    <row r="220" spans="1:92" s="1" customFormat="1" ht="13.5" thickTop="1">
      <c r="A220" s="26"/>
      <c r="B220" s="8"/>
      <c r="C220" s="34"/>
      <c r="D220" s="9"/>
      <c r="E220" s="10"/>
      <c r="F220" s="10"/>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row>
    <row r="221" spans="1:92" s="1" customFormat="1" ht="38.25">
      <c r="A221" s="26" t="s">
        <v>7</v>
      </c>
      <c r="B221" s="8" t="s">
        <v>284</v>
      </c>
      <c r="C221" s="33" t="s">
        <v>11</v>
      </c>
      <c r="D221" s="4">
        <v>72</v>
      </c>
      <c r="E221" s="14"/>
      <c r="F221" s="4">
        <f>+E221*D221</f>
        <v>0</v>
      </c>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row>
    <row r="222" spans="1:92" s="1" customFormat="1">
      <c r="A222" s="26"/>
      <c r="B222" s="8"/>
      <c r="C222" s="33"/>
      <c r="D222" s="4"/>
      <c r="E222" s="14"/>
      <c r="F222" s="4"/>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row>
    <row r="223" spans="1:92" s="1" customFormat="1">
      <c r="A223" s="26"/>
      <c r="B223" s="8"/>
      <c r="C223" s="33"/>
      <c r="D223" s="4"/>
      <c r="E223" s="14"/>
      <c r="F223" s="4"/>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row>
    <row r="224" spans="1:92" s="1" customFormat="1" ht="38.25">
      <c r="A224" s="26" t="s">
        <v>8</v>
      </c>
      <c r="B224" s="8" t="s">
        <v>285</v>
      </c>
      <c r="C224" s="33" t="s">
        <v>11</v>
      </c>
      <c r="D224" s="4">
        <v>47.7</v>
      </c>
      <c r="E224" s="14"/>
      <c r="F224" s="4">
        <f>+E224*D224</f>
        <v>0</v>
      </c>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row>
    <row r="225" spans="1:92" s="1" customFormat="1">
      <c r="A225" s="26"/>
      <c r="B225" s="8"/>
      <c r="C225" s="33"/>
      <c r="D225" s="4"/>
      <c r="E225" s="14"/>
      <c r="F225" s="4"/>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row>
    <row r="226" spans="1:92" s="1" customFormat="1">
      <c r="A226" s="26"/>
      <c r="B226" s="8"/>
      <c r="C226" s="33"/>
      <c r="D226" s="4"/>
      <c r="E226" s="14"/>
      <c r="F226" s="4"/>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row>
    <row r="227" spans="1:92" s="1" customFormat="1" ht="17.25" thickBot="1">
      <c r="A227" s="26"/>
      <c r="B227" s="186" t="s">
        <v>43</v>
      </c>
      <c r="C227" s="192"/>
      <c r="D227" s="172"/>
      <c r="E227" s="193" t="s">
        <v>221</v>
      </c>
      <c r="F227" s="193">
        <f>SUM(F221:F225)</f>
        <v>0</v>
      </c>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row>
    <row r="228" spans="1:92" s="1" customFormat="1" ht="13.5" thickTop="1">
      <c r="A228" s="26"/>
      <c r="B228" s="8"/>
      <c r="C228" s="34"/>
      <c r="D228" s="9"/>
      <c r="E228" s="10"/>
      <c r="F228" s="10"/>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row>
    <row r="229" spans="1:92" s="1" customFormat="1">
      <c r="A229" s="26"/>
      <c r="B229" s="8"/>
      <c r="C229" s="34"/>
      <c r="D229" s="9"/>
      <c r="E229" s="10"/>
      <c r="F229" s="10"/>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row>
    <row r="230" spans="1:92" s="13" customFormat="1" ht="16.5" thickBot="1">
      <c r="A230" s="189" t="s">
        <v>49</v>
      </c>
      <c r="B230" s="186" t="s">
        <v>236</v>
      </c>
      <c r="C230" s="187"/>
      <c r="D230" s="188"/>
      <c r="E230" s="188"/>
      <c r="F230" s="188"/>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c r="AX230" s="12"/>
      <c r="AY230" s="12"/>
      <c r="AZ230" s="12"/>
      <c r="BA230" s="12"/>
      <c r="BB230" s="12"/>
      <c r="BC230" s="12"/>
      <c r="BD230" s="12"/>
      <c r="BE230" s="12"/>
      <c r="BF230" s="12"/>
      <c r="BG230" s="12"/>
      <c r="BH230" s="12"/>
      <c r="BI230" s="12"/>
      <c r="BJ230" s="12"/>
      <c r="BK230" s="12"/>
      <c r="BL230" s="12"/>
      <c r="BM230" s="12"/>
      <c r="BN230" s="12"/>
      <c r="BO230" s="12"/>
      <c r="BP230" s="12"/>
      <c r="BQ230" s="12"/>
      <c r="BR230" s="12"/>
      <c r="BS230" s="12"/>
      <c r="BT230" s="12"/>
      <c r="BU230" s="12"/>
      <c r="BV230" s="12"/>
      <c r="BW230" s="12"/>
      <c r="BX230" s="12"/>
      <c r="BY230" s="12"/>
      <c r="BZ230" s="12"/>
      <c r="CA230" s="12"/>
      <c r="CB230" s="12"/>
      <c r="CC230" s="12"/>
      <c r="CD230" s="12"/>
      <c r="CE230" s="12"/>
      <c r="CF230" s="12"/>
      <c r="CG230" s="12"/>
      <c r="CH230" s="12"/>
      <c r="CI230" s="12"/>
      <c r="CJ230" s="12"/>
      <c r="CK230" s="12"/>
      <c r="CL230" s="12"/>
      <c r="CM230" s="12"/>
      <c r="CN230" s="12"/>
    </row>
    <row r="231" spans="1:92" s="1" customFormat="1" ht="13.5" thickTop="1">
      <c r="A231" s="26"/>
      <c r="B231" s="8"/>
      <c r="C231" s="34"/>
      <c r="D231" s="9"/>
      <c r="E231" s="10"/>
      <c r="F231" s="10"/>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row>
    <row r="232" spans="1:92" s="1" customFormat="1">
      <c r="A232" s="26"/>
      <c r="B232" s="8"/>
      <c r="C232" s="34"/>
      <c r="D232" s="9"/>
      <c r="E232" s="10"/>
      <c r="F232" s="10"/>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row>
    <row r="233" spans="1:92" s="1" customFormat="1" ht="25.5">
      <c r="A233" s="26" t="s">
        <v>7</v>
      </c>
      <c r="B233" s="8" t="s">
        <v>119</v>
      </c>
      <c r="C233" s="34"/>
      <c r="D233" s="9"/>
      <c r="E233" s="10"/>
      <c r="F233" s="10"/>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row>
    <row r="234" spans="1:92" s="1" customFormat="1">
      <c r="A234" s="26" t="s">
        <v>57</v>
      </c>
      <c r="B234" s="8" t="s">
        <v>120</v>
      </c>
      <c r="C234" s="34"/>
      <c r="D234" s="9"/>
      <c r="E234" s="10"/>
      <c r="F234" s="10"/>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row>
    <row r="235" spans="1:92" s="1" customFormat="1">
      <c r="A235" s="26" t="s">
        <v>57</v>
      </c>
      <c r="B235" s="8" t="s">
        <v>121</v>
      </c>
      <c r="C235" s="34"/>
      <c r="D235" s="9"/>
      <c r="E235" s="10"/>
      <c r="F235" s="10"/>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row>
    <row r="236" spans="1:92" s="1" customFormat="1">
      <c r="A236" s="26" t="s">
        <v>57</v>
      </c>
      <c r="B236" s="8" t="s">
        <v>122</v>
      </c>
      <c r="C236" s="34"/>
      <c r="D236" s="9"/>
      <c r="E236" s="10"/>
      <c r="F236" s="10"/>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row>
    <row r="237" spans="1:92" s="1" customFormat="1">
      <c r="A237" s="26" t="s">
        <v>57</v>
      </c>
      <c r="B237" s="8" t="s">
        <v>123</v>
      </c>
      <c r="C237" s="34"/>
      <c r="D237" s="9"/>
      <c r="E237" s="10"/>
      <c r="F237" s="10"/>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row>
    <row r="238" spans="1:92" s="1" customFormat="1">
      <c r="A238" s="26" t="s">
        <v>57</v>
      </c>
      <c r="B238" s="8" t="s">
        <v>124</v>
      </c>
      <c r="C238" s="34"/>
      <c r="D238" s="9"/>
      <c r="E238" s="10"/>
      <c r="F238" s="10"/>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row>
    <row r="239" spans="1:92" s="1" customFormat="1">
      <c r="A239" s="26" t="s">
        <v>57</v>
      </c>
      <c r="B239" s="8" t="s">
        <v>125</v>
      </c>
      <c r="C239" s="34"/>
      <c r="D239" s="9"/>
      <c r="E239" s="10"/>
      <c r="F239" s="10"/>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row>
    <row r="240" spans="1:92" s="1" customFormat="1">
      <c r="A240" s="26" t="s">
        <v>57</v>
      </c>
      <c r="B240" s="8" t="s">
        <v>126</v>
      </c>
      <c r="C240" s="34"/>
      <c r="D240" s="9"/>
      <c r="E240" s="10"/>
      <c r="F240" s="10"/>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row>
    <row r="241" spans="1:92" s="1" customFormat="1">
      <c r="A241" s="26" t="s">
        <v>57</v>
      </c>
      <c r="B241" s="8" t="s">
        <v>127</v>
      </c>
      <c r="C241" s="34"/>
      <c r="D241" s="9"/>
      <c r="E241" s="10"/>
      <c r="F241" s="10"/>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row>
    <row r="242" spans="1:92" s="1" customFormat="1">
      <c r="A242" s="26" t="s">
        <v>57</v>
      </c>
      <c r="B242" s="8" t="s">
        <v>129</v>
      </c>
      <c r="C242" s="34"/>
      <c r="D242" s="9"/>
      <c r="E242" s="10"/>
      <c r="F242" s="10"/>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row>
    <row r="243" spans="1:92" s="1" customFormat="1">
      <c r="A243" s="26" t="s">
        <v>57</v>
      </c>
      <c r="B243" s="8" t="s">
        <v>128</v>
      </c>
      <c r="C243" s="34"/>
      <c r="D243" s="9"/>
      <c r="E243" s="10"/>
      <c r="F243" s="10"/>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row>
    <row r="244" spans="1:92" s="1" customFormat="1" ht="15.75" customHeight="1">
      <c r="A244" s="26" t="s">
        <v>57</v>
      </c>
      <c r="B244" s="8" t="s">
        <v>130</v>
      </c>
      <c r="C244" s="34"/>
      <c r="D244" s="9"/>
      <c r="E244" s="10"/>
      <c r="F244" s="10"/>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row>
    <row r="245" spans="1:92" s="1" customFormat="1">
      <c r="A245" s="26" t="s">
        <v>57</v>
      </c>
      <c r="B245" s="8" t="s">
        <v>131</v>
      </c>
      <c r="C245" s="34"/>
      <c r="D245" s="9"/>
      <c r="E245" s="10"/>
      <c r="F245" s="10"/>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row>
    <row r="246" spans="1:92" s="1" customFormat="1">
      <c r="A246" s="26" t="s">
        <v>57</v>
      </c>
      <c r="B246" s="8" t="s">
        <v>132</v>
      </c>
      <c r="C246" s="34"/>
      <c r="D246" s="9"/>
      <c r="E246" s="10"/>
      <c r="F246" s="10"/>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row>
    <row r="247" spans="1:92" s="1" customFormat="1" ht="38.25">
      <c r="A247" s="26" t="s">
        <v>133</v>
      </c>
      <c r="B247" s="8" t="s">
        <v>134</v>
      </c>
      <c r="C247" s="34"/>
      <c r="D247" s="9"/>
      <c r="E247" s="10"/>
      <c r="F247" s="10"/>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row>
    <row r="248" spans="1:92" s="1" customFormat="1" ht="12.75" customHeight="1">
      <c r="A248" s="26"/>
      <c r="B248" s="8"/>
      <c r="C248" s="33" t="s">
        <v>4</v>
      </c>
      <c r="D248" s="4">
        <v>1</v>
      </c>
      <c r="E248" s="14"/>
      <c r="F248" s="4">
        <f>+E248*D248</f>
        <v>0</v>
      </c>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row>
    <row r="249" spans="1:92" s="1" customFormat="1">
      <c r="A249" s="26"/>
      <c r="B249" s="8"/>
      <c r="C249" s="34"/>
      <c r="D249" s="9"/>
      <c r="E249" s="10"/>
      <c r="F249" s="10"/>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row>
    <row r="250" spans="1:92" s="1" customFormat="1">
      <c r="A250" s="26"/>
      <c r="B250" s="8"/>
      <c r="C250" s="34"/>
      <c r="D250" s="9"/>
      <c r="E250" s="10"/>
      <c r="F250" s="10"/>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row>
    <row r="251" spans="1:92">
      <c r="A251" s="27" t="s">
        <v>8</v>
      </c>
      <c r="B251" s="15" t="s">
        <v>44</v>
      </c>
      <c r="C251" s="33" t="s">
        <v>23</v>
      </c>
      <c r="D251" s="4">
        <v>1</v>
      </c>
      <c r="E251" s="14"/>
      <c r="F251" s="4">
        <f>+E251*D251</f>
        <v>0</v>
      </c>
    </row>
    <row r="252" spans="1:92">
      <c r="E252" s="14"/>
    </row>
    <row r="253" spans="1:92" s="1" customFormat="1">
      <c r="A253" s="26"/>
      <c r="B253" s="8"/>
      <c r="C253" s="34"/>
      <c r="D253" s="9"/>
      <c r="E253" s="10"/>
      <c r="F253" s="10"/>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row>
    <row r="254" spans="1:92">
      <c r="A254" s="27" t="s">
        <v>9</v>
      </c>
      <c r="B254" s="15" t="s">
        <v>45</v>
      </c>
      <c r="C254" s="33" t="s">
        <v>23</v>
      </c>
      <c r="D254" s="4">
        <v>1</v>
      </c>
      <c r="E254" s="14"/>
      <c r="F254" s="4">
        <f>+E254*D254</f>
        <v>0</v>
      </c>
    </row>
    <row r="255" spans="1:92">
      <c r="E255" s="14"/>
    </row>
    <row r="256" spans="1:92" s="1" customFormat="1">
      <c r="A256" s="26"/>
      <c r="B256" s="8"/>
      <c r="C256" s="34"/>
      <c r="D256" s="9"/>
      <c r="E256" s="10"/>
      <c r="F256" s="10"/>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row>
    <row r="257" spans="1:6">
      <c r="A257" s="27" t="s">
        <v>10</v>
      </c>
      <c r="B257" s="19" t="s">
        <v>235</v>
      </c>
      <c r="C257" s="35" t="s">
        <v>4</v>
      </c>
      <c r="D257" s="17">
        <v>1</v>
      </c>
      <c r="E257" s="18"/>
      <c r="F257" s="17">
        <f>+D257*E257</f>
        <v>0</v>
      </c>
    </row>
    <row r="258" spans="1:6">
      <c r="B258" s="16"/>
      <c r="C258" s="35"/>
      <c r="D258" s="17"/>
      <c r="E258" s="18"/>
      <c r="F258" s="17"/>
    </row>
    <row r="260" spans="1:6" ht="17.25" thickBot="1">
      <c r="B260" s="199" t="s">
        <v>236</v>
      </c>
      <c r="C260" s="214"/>
      <c r="D260" s="215"/>
      <c r="E260" s="213" t="s">
        <v>234</v>
      </c>
      <c r="F260" s="216">
        <f>SUM(F247:F258)</f>
        <v>0</v>
      </c>
    </row>
    <row r="261" spans="1:6" ht="13.5" thickTop="1"/>
    <row r="263" spans="1:6" ht="18.75" thickBot="1">
      <c r="B263" s="182" t="s">
        <v>55</v>
      </c>
      <c r="C263" s="211"/>
      <c r="D263" s="212"/>
      <c r="E263" s="217" t="s">
        <v>221</v>
      </c>
      <c r="F263" s="184">
        <f>+F260+F227+F216+F208+F187+F136+F114+F86</f>
        <v>0</v>
      </c>
    </row>
    <row r="264" spans="1:6" ht="13.5" thickTop="1"/>
  </sheetData>
  <printOptions horizontalCentered="1"/>
  <pageMargins left="1.1811023622047245" right="0.19685039370078741" top="0.78740157480314965" bottom="0.78740157480314965" header="0.31496062992125984" footer="0.31496062992125984"/>
  <pageSetup paperSize="9" scale="98" fitToHeight="70" orientation="portrait" errors="dash" horizontalDpi="180" verticalDpi="180" r:id="rId1"/>
  <headerFooter alignWithMargins="0">
    <oddHeader>&amp;RProjekt PREHOD S-G</oddHeader>
    <oddFooter xml:space="preserve">&amp;CGRADBENO-OBRTNIŠKA DELA&amp;R&amp;8&amp;P / &amp;N
</oddFooter>
  </headerFooter>
  <rowBreaks count="9" manualBreakCount="9">
    <brk id="37" max="5" man="1"/>
    <brk id="78" max="5" man="1"/>
    <brk id="87" max="5" man="1"/>
    <brk id="124" max="5" man="1"/>
    <brk id="137" max="16383" man="1"/>
    <brk id="165" max="5" man="1"/>
    <brk id="188" max="16383" man="1"/>
    <brk id="209" max="16383" man="1"/>
    <brk id="2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F323"/>
  <sheetViews>
    <sheetView zoomScaleNormal="100" zoomScaleSheetLayoutView="100" workbookViewId="0">
      <selection activeCell="F322" sqref="F322"/>
    </sheetView>
  </sheetViews>
  <sheetFormatPr defaultRowHeight="15.75"/>
  <cols>
    <col min="1" max="1" width="4.140625" style="130" customWidth="1"/>
    <col min="2" max="2" width="51.7109375" style="125" customWidth="1"/>
    <col min="3" max="3" width="3.5703125" style="136" customWidth="1"/>
    <col min="4" max="4" width="7.28515625" style="126" customWidth="1"/>
    <col min="5" max="5" width="10.5703125" style="126" customWidth="1"/>
    <col min="6" max="6" width="12" style="127" customWidth="1"/>
    <col min="7" max="16384" width="9.140625" style="128"/>
  </cols>
  <sheetData>
    <row r="1" spans="1:6" ht="12.75">
      <c r="A1" s="20"/>
      <c r="B1" s="3"/>
      <c r="C1" s="166"/>
      <c r="D1" s="4"/>
      <c r="E1" s="4"/>
      <c r="F1" s="4"/>
    </row>
    <row r="2" spans="1:6" ht="17.25" customHeight="1">
      <c r="A2" s="194"/>
      <c r="B2" s="195" t="s">
        <v>24</v>
      </c>
      <c r="C2" s="196" t="s">
        <v>51</v>
      </c>
      <c r="D2" s="197" t="s">
        <v>52</v>
      </c>
      <c r="E2" s="197" t="s">
        <v>53</v>
      </c>
      <c r="F2" s="198" t="s">
        <v>54</v>
      </c>
    </row>
    <row r="4" spans="1:6" ht="18.75" thickBot="1">
      <c r="A4" s="294" t="s">
        <v>136</v>
      </c>
      <c r="B4" s="179" t="s">
        <v>138</v>
      </c>
      <c r="C4" s="168"/>
      <c r="D4" s="162"/>
      <c r="E4" s="162"/>
      <c r="F4" s="161"/>
    </row>
    <row r="5" spans="1:6" ht="18.75" thickTop="1">
      <c r="A5" s="274"/>
      <c r="B5" s="129"/>
    </row>
    <row r="6" spans="1:6" ht="18">
      <c r="A6" s="274"/>
      <c r="B6" s="129"/>
    </row>
    <row r="7" spans="1:6" ht="18">
      <c r="A7" s="274"/>
      <c r="B7" s="298" t="s">
        <v>465</v>
      </c>
      <c r="C7" s="298"/>
      <c r="D7" s="339"/>
      <c r="E7" s="298"/>
      <c r="F7" s="298"/>
    </row>
    <row r="8" spans="1:6" ht="18">
      <c r="A8" s="274"/>
      <c r="B8" s="295"/>
      <c r="C8" s="295"/>
      <c r="D8" s="296"/>
      <c r="E8" s="296"/>
      <c r="F8" s="299"/>
    </row>
    <row r="9" spans="1:6" ht="67.5" customHeight="1">
      <c r="A9" s="274"/>
      <c r="B9" s="352" t="s">
        <v>466</v>
      </c>
      <c r="C9" s="352"/>
      <c r="D9" s="352"/>
      <c r="E9" s="352"/>
      <c r="F9" s="352"/>
    </row>
    <row r="10" spans="1:6" ht="18">
      <c r="A10" s="274"/>
      <c r="B10" s="297"/>
      <c r="C10" s="297"/>
      <c r="D10" s="340"/>
      <c r="E10" s="297"/>
      <c r="F10" s="300"/>
    </row>
    <row r="11" spans="1:6" ht="18">
      <c r="A11" s="274"/>
      <c r="B11" s="352" t="s">
        <v>467</v>
      </c>
      <c r="C11" s="352"/>
      <c r="D11" s="352"/>
      <c r="E11" s="352"/>
      <c r="F11" s="352"/>
    </row>
    <row r="12" spans="1:6" ht="18">
      <c r="A12" s="274"/>
      <c r="B12" s="297"/>
      <c r="C12" s="297"/>
      <c r="D12" s="340"/>
      <c r="E12" s="297"/>
      <c r="F12" s="300"/>
    </row>
    <row r="13" spans="1:6" ht="18">
      <c r="A13" s="274"/>
      <c r="B13" s="352" t="s">
        <v>469</v>
      </c>
      <c r="C13" s="352"/>
      <c r="D13" s="352"/>
      <c r="E13" s="352"/>
      <c r="F13" s="352"/>
    </row>
    <row r="14" spans="1:6" ht="18">
      <c r="A14" s="274"/>
      <c r="B14" s="297"/>
      <c r="C14" s="297"/>
      <c r="D14" s="340"/>
      <c r="E14" s="297"/>
      <c r="F14" s="300"/>
    </row>
    <row r="15" spans="1:6" ht="18">
      <c r="A15" s="274"/>
      <c r="B15" s="352" t="s">
        <v>468</v>
      </c>
      <c r="C15" s="352"/>
      <c r="D15" s="352"/>
      <c r="E15" s="352"/>
      <c r="F15" s="352"/>
    </row>
    <row r="16" spans="1:6" ht="18">
      <c r="A16" s="274"/>
      <c r="B16" s="129"/>
    </row>
    <row r="17" spans="1:6" s="165" customFormat="1" ht="20.25" customHeight="1" thickBot="1">
      <c r="A17" s="275" t="s">
        <v>28</v>
      </c>
      <c r="B17" s="218" t="s">
        <v>237</v>
      </c>
      <c r="C17" s="167"/>
      <c r="D17" s="163"/>
      <c r="E17" s="163"/>
      <c r="F17" s="164"/>
    </row>
    <row r="18" spans="1:6" ht="17.25" customHeight="1" thickTop="1">
      <c r="A18" s="158"/>
      <c r="B18" s="152"/>
    </row>
    <row r="19" spans="1:6" ht="25.5">
      <c r="B19" s="125" t="s">
        <v>238</v>
      </c>
      <c r="C19" s="134"/>
    </row>
    <row r="20" spans="1:6" ht="16.5" customHeight="1">
      <c r="C20" s="134"/>
    </row>
    <row r="21" spans="1:6" ht="38.25">
      <c r="A21" s="130" t="s">
        <v>7</v>
      </c>
      <c r="B21" s="125" t="s">
        <v>239</v>
      </c>
      <c r="C21" s="134" t="s">
        <v>23</v>
      </c>
      <c r="D21" s="126">
        <v>4</v>
      </c>
      <c r="F21" s="127">
        <f>+D21*E21</f>
        <v>0</v>
      </c>
    </row>
    <row r="22" spans="1:6" ht="16.5" customHeight="1">
      <c r="C22" s="134"/>
    </row>
    <row r="23" spans="1:6" ht="51">
      <c r="A23" s="130" t="s">
        <v>8</v>
      </c>
      <c r="B23" s="125" t="s">
        <v>240</v>
      </c>
      <c r="C23" s="134" t="s">
        <v>23</v>
      </c>
      <c r="D23" s="126">
        <v>5</v>
      </c>
      <c r="F23" s="127">
        <f>+D23*E23</f>
        <v>0</v>
      </c>
    </row>
    <row r="24" spans="1:6" ht="16.5" customHeight="1">
      <c r="C24" s="134"/>
    </row>
    <row r="25" spans="1:6" ht="63.75">
      <c r="A25" s="130" t="s">
        <v>9</v>
      </c>
      <c r="B25" s="125" t="s">
        <v>241</v>
      </c>
      <c r="C25" s="134" t="s">
        <v>23</v>
      </c>
      <c r="D25" s="126">
        <v>2</v>
      </c>
      <c r="F25" s="127">
        <f>+D25*E25</f>
        <v>0</v>
      </c>
    </row>
    <row r="26" spans="1:6" ht="12.75">
      <c r="C26" s="134"/>
    </row>
    <row r="27" spans="1:6" ht="25.5" customHeight="1">
      <c r="A27" s="130" t="s">
        <v>10</v>
      </c>
      <c r="B27" s="125" t="s">
        <v>242</v>
      </c>
      <c r="C27" s="134" t="s">
        <v>23</v>
      </c>
      <c r="D27" s="126">
        <v>1</v>
      </c>
      <c r="F27" s="127">
        <f>+D27*E27</f>
        <v>0</v>
      </c>
    </row>
    <row r="28" spans="1:6" ht="12.75">
      <c r="C28" s="134"/>
    </row>
    <row r="29" spans="1:6" ht="51">
      <c r="A29" s="130" t="s">
        <v>12</v>
      </c>
      <c r="B29" s="125" t="s">
        <v>243</v>
      </c>
      <c r="C29" s="134" t="s">
        <v>23</v>
      </c>
      <c r="D29" s="126">
        <v>30</v>
      </c>
      <c r="F29" s="127">
        <f>+D29*E29</f>
        <v>0</v>
      </c>
    </row>
    <row r="30" spans="1:6" ht="12.75">
      <c r="C30" s="134"/>
    </row>
    <row r="31" spans="1:6" ht="12.75">
      <c r="A31" s="130" t="s">
        <v>13</v>
      </c>
      <c r="B31" s="125" t="s">
        <v>244</v>
      </c>
      <c r="C31" s="134" t="s">
        <v>23</v>
      </c>
      <c r="D31" s="126">
        <v>4</v>
      </c>
      <c r="F31" s="127">
        <f>+D31*E31</f>
        <v>0</v>
      </c>
    </row>
    <row r="32" spans="1:6" ht="12.75">
      <c r="C32" s="134"/>
    </row>
    <row r="33" spans="1:6" ht="51">
      <c r="A33" s="130" t="s">
        <v>14</v>
      </c>
      <c r="B33" s="125" t="s">
        <v>245</v>
      </c>
      <c r="C33" s="134" t="s">
        <v>23</v>
      </c>
      <c r="D33" s="126">
        <v>24</v>
      </c>
      <c r="F33" s="127">
        <f>+D33*E33</f>
        <v>0</v>
      </c>
    </row>
    <row r="34" spans="1:6" ht="12.75">
      <c r="C34" s="134"/>
    </row>
    <row r="35" spans="1:6" ht="12.75">
      <c r="A35" s="130" t="s">
        <v>15</v>
      </c>
      <c r="B35" s="125" t="s">
        <v>246</v>
      </c>
      <c r="C35" s="134" t="s">
        <v>23</v>
      </c>
      <c r="D35" s="126">
        <v>2</v>
      </c>
      <c r="F35" s="127">
        <f>+D35*E35</f>
        <v>0</v>
      </c>
    </row>
    <row r="36" spans="1:6" ht="12.75">
      <c r="C36" s="134"/>
    </row>
    <row r="37" spans="1:6" ht="12.75">
      <c r="A37" s="130" t="s">
        <v>17</v>
      </c>
      <c r="B37" s="125" t="s">
        <v>247</v>
      </c>
      <c r="C37" s="134" t="s">
        <v>23</v>
      </c>
      <c r="D37" s="126">
        <v>2</v>
      </c>
      <c r="F37" s="127">
        <f>+D37*E37</f>
        <v>0</v>
      </c>
    </row>
    <row r="38" spans="1:6" ht="12.75">
      <c r="C38" s="134"/>
    </row>
    <row r="40" spans="1:6" ht="12.75">
      <c r="A40" s="263"/>
      <c r="B40" s="133"/>
      <c r="C40" s="133"/>
      <c r="D40" s="234"/>
      <c r="E40" s="234"/>
    </row>
    <row r="41" spans="1:6" ht="25.5" customHeight="1">
      <c r="A41" s="263" t="s">
        <v>18</v>
      </c>
      <c r="B41" s="133" t="s">
        <v>429</v>
      </c>
      <c r="C41" s="133"/>
      <c r="D41" s="234"/>
      <c r="E41" s="234"/>
      <c r="F41" s="235"/>
    </row>
    <row r="42" spans="1:6" ht="12.75">
      <c r="A42" s="263"/>
      <c r="B42" s="133" t="s">
        <v>434</v>
      </c>
      <c r="C42" s="133" t="s">
        <v>23</v>
      </c>
      <c r="D42" s="234">
        <v>7</v>
      </c>
      <c r="E42" s="234"/>
      <c r="F42" s="235">
        <f>+D42*E42</f>
        <v>0</v>
      </c>
    </row>
    <row r="43" spans="1:6" ht="12.75">
      <c r="A43" s="263"/>
      <c r="B43" s="133"/>
      <c r="C43" s="133"/>
      <c r="D43" s="234"/>
      <c r="E43" s="234"/>
      <c r="F43" s="235"/>
    </row>
    <row r="44" spans="1:6" ht="12.75">
      <c r="A44" s="263" t="s">
        <v>19</v>
      </c>
      <c r="B44" s="133" t="s">
        <v>430</v>
      </c>
      <c r="C44" s="133" t="s">
        <v>23</v>
      </c>
      <c r="D44" s="234">
        <v>3</v>
      </c>
      <c r="E44" s="234"/>
      <c r="F44" s="235">
        <f>+D44*E44</f>
        <v>0</v>
      </c>
    </row>
    <row r="45" spans="1:6" ht="12.75">
      <c r="A45" s="263"/>
      <c r="B45" s="133"/>
      <c r="C45" s="133"/>
      <c r="D45" s="234"/>
      <c r="E45" s="234"/>
      <c r="F45" s="235"/>
    </row>
    <row r="46" spans="1:6" ht="25.5">
      <c r="A46" s="263" t="s">
        <v>20</v>
      </c>
      <c r="B46" s="133" t="s">
        <v>431</v>
      </c>
      <c r="C46" s="133"/>
      <c r="D46" s="234"/>
      <c r="E46" s="234"/>
      <c r="F46" s="235"/>
    </row>
    <row r="47" spans="1:6" ht="12.75">
      <c r="A47" s="263"/>
      <c r="B47" s="133" t="s">
        <v>435</v>
      </c>
      <c r="C47" s="133"/>
      <c r="D47" s="234"/>
      <c r="E47" s="234"/>
      <c r="F47" s="235"/>
    </row>
    <row r="48" spans="1:6" ht="12.75">
      <c r="A48" s="263"/>
      <c r="B48" s="133" t="s">
        <v>432</v>
      </c>
      <c r="C48" s="133" t="s">
        <v>23</v>
      </c>
      <c r="D48" s="234">
        <v>2</v>
      </c>
      <c r="E48" s="234"/>
      <c r="F48" s="235">
        <f>+D48*E48</f>
        <v>0</v>
      </c>
    </row>
    <row r="49" spans="1:6" ht="12.75">
      <c r="A49" s="263"/>
      <c r="B49" s="133"/>
      <c r="C49" s="133"/>
      <c r="D49" s="234"/>
      <c r="E49" s="234"/>
      <c r="F49" s="235"/>
    </row>
    <row r="50" spans="1:6" ht="12.75">
      <c r="A50" s="263" t="s">
        <v>21</v>
      </c>
      <c r="B50" s="133" t="s">
        <v>433</v>
      </c>
      <c r="C50" s="133" t="s">
        <v>23</v>
      </c>
      <c r="D50" s="234">
        <v>1</v>
      </c>
      <c r="E50" s="234"/>
      <c r="F50" s="235">
        <f>+D50*E50</f>
        <v>0</v>
      </c>
    </row>
    <row r="51" spans="1:6" ht="12.75">
      <c r="A51" s="263"/>
      <c r="B51" s="133"/>
      <c r="C51" s="133"/>
      <c r="D51" s="234"/>
      <c r="E51" s="234"/>
      <c r="F51" s="235"/>
    </row>
    <row r="52" spans="1:6" ht="25.5">
      <c r="A52" s="263" t="s">
        <v>22</v>
      </c>
      <c r="B52" s="223" t="s">
        <v>436</v>
      </c>
      <c r="C52" s="133"/>
      <c r="D52" s="234"/>
      <c r="E52" s="234"/>
      <c r="F52" s="235"/>
    </row>
    <row r="53" spans="1:6" ht="12.75">
      <c r="A53" s="263"/>
      <c r="B53" s="133" t="s">
        <v>437</v>
      </c>
      <c r="C53" s="133" t="s">
        <v>23</v>
      </c>
      <c r="D53" s="234">
        <v>2</v>
      </c>
      <c r="E53" s="234"/>
      <c r="F53" s="235">
        <f>+D53*E53</f>
        <v>0</v>
      </c>
    </row>
    <row r="54" spans="1:6" ht="12.75">
      <c r="A54" s="263"/>
      <c r="B54" s="133"/>
      <c r="C54" s="133"/>
      <c r="D54" s="234"/>
      <c r="E54" s="234"/>
      <c r="F54" s="235"/>
    </row>
    <row r="55" spans="1:6" ht="12.75">
      <c r="A55" s="263" t="s">
        <v>25</v>
      </c>
      <c r="B55" s="133" t="s">
        <v>438</v>
      </c>
      <c r="C55" s="133" t="s">
        <v>23</v>
      </c>
      <c r="D55" s="234">
        <v>1</v>
      </c>
      <c r="E55" s="234"/>
      <c r="F55" s="235">
        <f>+D55*E55</f>
        <v>0</v>
      </c>
    </row>
    <row r="56" spans="1:6" ht="12.75">
      <c r="A56" s="263"/>
      <c r="B56" s="133"/>
      <c r="C56" s="133"/>
      <c r="D56" s="234"/>
      <c r="E56" s="234"/>
      <c r="F56" s="235"/>
    </row>
    <row r="57" spans="1:6" ht="25.5">
      <c r="A57" s="263" t="s">
        <v>3</v>
      </c>
      <c r="B57" s="133" t="s">
        <v>440</v>
      </c>
      <c r="C57" s="223" t="s">
        <v>23</v>
      </c>
      <c r="D57" s="264">
        <v>4</v>
      </c>
      <c r="E57" s="264"/>
      <c r="F57" s="265">
        <f>+D57*E57</f>
        <v>0</v>
      </c>
    </row>
    <row r="58" spans="1:6" ht="12.75">
      <c r="A58" s="263"/>
      <c r="B58" s="133"/>
      <c r="C58" s="133"/>
      <c r="D58" s="234"/>
      <c r="E58" s="234"/>
      <c r="F58" s="235"/>
    </row>
    <row r="59" spans="1:6" ht="25.5">
      <c r="A59" s="263" t="s">
        <v>439</v>
      </c>
      <c r="B59" s="223" t="s">
        <v>441</v>
      </c>
      <c r="C59" s="223" t="s">
        <v>23</v>
      </c>
      <c r="D59" s="264">
        <v>15</v>
      </c>
      <c r="E59" s="264"/>
      <c r="F59" s="265">
        <f>+D59*E59</f>
        <v>0</v>
      </c>
    </row>
    <row r="60" spans="1:6" ht="12.75">
      <c r="A60" s="263"/>
      <c r="B60" s="133"/>
      <c r="C60" s="133"/>
      <c r="D60" s="234"/>
      <c r="E60" s="234"/>
      <c r="F60" s="235"/>
    </row>
    <row r="61" spans="1:6" ht="25.5">
      <c r="A61" s="228" t="s">
        <v>442</v>
      </c>
      <c r="B61" s="236" t="s">
        <v>443</v>
      </c>
      <c r="C61" s="11"/>
      <c r="D61" s="238"/>
      <c r="E61" s="237"/>
      <c r="F61" s="235"/>
    </row>
    <row r="62" spans="1:6" ht="12.75">
      <c r="A62" s="228"/>
      <c r="B62" s="236" t="s">
        <v>292</v>
      </c>
      <c r="C62" s="11"/>
      <c r="D62" s="238"/>
      <c r="E62" s="237"/>
      <c r="F62" s="235"/>
    </row>
    <row r="63" spans="1:6" ht="12.75">
      <c r="A63" s="228"/>
      <c r="B63" s="236" t="s">
        <v>293</v>
      </c>
      <c r="C63" s="11"/>
      <c r="D63" s="238"/>
      <c r="E63" s="237"/>
      <c r="F63" s="235"/>
    </row>
    <row r="64" spans="1:6" ht="12.75">
      <c r="A64" s="228"/>
      <c r="B64" s="236" t="s">
        <v>444</v>
      </c>
      <c r="C64" s="11" t="s">
        <v>23</v>
      </c>
      <c r="D64" s="238">
        <v>8</v>
      </c>
      <c r="E64" s="237"/>
      <c r="F64" s="235">
        <f>+D64*E64</f>
        <v>0</v>
      </c>
    </row>
    <row r="65" spans="1:6" ht="12.75">
      <c r="A65" s="228"/>
      <c r="B65" s="236"/>
      <c r="C65" s="11"/>
      <c r="D65" s="238"/>
      <c r="E65" s="237"/>
      <c r="F65" s="235"/>
    </row>
    <row r="66" spans="1:6" ht="25.5">
      <c r="A66" s="228" t="s">
        <v>445</v>
      </c>
      <c r="B66" s="236" t="s">
        <v>446</v>
      </c>
      <c r="C66" s="11"/>
      <c r="D66" s="238"/>
      <c r="E66" s="237"/>
      <c r="F66" s="235"/>
    </row>
    <row r="67" spans="1:6" ht="12.75">
      <c r="A67" s="228"/>
      <c r="B67" s="236" t="s">
        <v>294</v>
      </c>
      <c r="C67" s="11"/>
      <c r="D67" s="238"/>
      <c r="E67" s="237"/>
      <c r="F67" s="235"/>
    </row>
    <row r="68" spans="1:6" ht="12.75">
      <c r="A68" s="228"/>
      <c r="B68" s="236" t="s">
        <v>295</v>
      </c>
      <c r="C68" s="11"/>
      <c r="D68" s="238"/>
      <c r="E68" s="237"/>
      <c r="F68" s="235"/>
    </row>
    <row r="69" spans="1:6" ht="12.75">
      <c r="A69" s="228"/>
      <c r="B69" s="236" t="s">
        <v>296</v>
      </c>
      <c r="C69" s="11"/>
      <c r="D69" s="238"/>
      <c r="E69" s="237"/>
      <c r="F69" s="235"/>
    </row>
    <row r="70" spans="1:6" ht="12.75">
      <c r="A70" s="228"/>
      <c r="B70" s="236" t="s">
        <v>447</v>
      </c>
      <c r="C70" s="11" t="s">
        <v>23</v>
      </c>
      <c r="D70" s="238">
        <v>3</v>
      </c>
      <c r="E70" s="237"/>
      <c r="F70" s="235">
        <f>+D70*E70</f>
        <v>0</v>
      </c>
    </row>
    <row r="71" spans="1:6" ht="12.75">
      <c r="A71" s="276"/>
      <c r="B71" s="236"/>
      <c r="C71" s="11"/>
      <c r="D71" s="237"/>
      <c r="E71" s="238"/>
      <c r="F71" s="235"/>
    </row>
    <row r="72" spans="1:6" ht="12.75">
      <c r="A72" s="276" t="s">
        <v>448</v>
      </c>
      <c r="B72" s="236" t="s">
        <v>297</v>
      </c>
      <c r="C72" s="11" t="s">
        <v>4</v>
      </c>
      <c r="D72" s="237">
        <v>1</v>
      </c>
      <c r="E72" s="238"/>
      <c r="F72" s="235">
        <f>+D72*E72</f>
        <v>0</v>
      </c>
    </row>
    <row r="73" spans="1:6" ht="12.75">
      <c r="A73" s="276"/>
      <c r="B73" s="236"/>
      <c r="C73" s="11"/>
      <c r="D73" s="237"/>
      <c r="E73" s="238"/>
      <c r="F73" s="235"/>
    </row>
    <row r="74" spans="1:6" ht="17.25" thickBot="1">
      <c r="A74" s="276"/>
      <c r="B74" s="218" t="s">
        <v>237</v>
      </c>
      <c r="C74" s="266"/>
      <c r="D74" s="341"/>
      <c r="E74" s="268" t="s">
        <v>234</v>
      </c>
      <c r="F74" s="293">
        <f>SUM(F21:F72)</f>
        <v>0</v>
      </c>
    </row>
    <row r="75" spans="1:6" ht="13.5" thickTop="1">
      <c r="A75" s="276"/>
      <c r="B75" s="236"/>
      <c r="C75" s="11"/>
      <c r="D75" s="237"/>
      <c r="E75" s="238"/>
      <c r="F75" s="235"/>
    </row>
    <row r="76" spans="1:6" ht="12.75">
      <c r="A76" s="276"/>
      <c r="B76" s="236"/>
      <c r="C76" s="11"/>
      <c r="D76" s="237"/>
      <c r="E76" s="238"/>
      <c r="F76" s="235"/>
    </row>
    <row r="77" spans="1:6" ht="17.25">
      <c r="A77" s="243"/>
      <c r="B77" s="243"/>
      <c r="C77" s="244"/>
      <c r="D77" s="245"/>
      <c r="E77" s="245"/>
      <c r="F77" s="246"/>
    </row>
    <row r="78" spans="1:6" ht="17.25" thickBot="1">
      <c r="A78" s="277" t="s">
        <v>32</v>
      </c>
      <c r="B78" s="271" t="s">
        <v>449</v>
      </c>
      <c r="C78" s="269"/>
      <c r="D78" s="342"/>
      <c r="E78" s="267"/>
      <c r="F78" s="270"/>
    </row>
    <row r="79" spans="1:6" ht="13.5" thickTop="1">
      <c r="A79" s="228"/>
      <c r="B79" s="236"/>
      <c r="C79" s="11"/>
      <c r="D79" s="238"/>
      <c r="E79" s="238"/>
      <c r="F79" s="235"/>
    </row>
    <row r="80" spans="1:6" ht="12.75">
      <c r="A80" s="276" t="s">
        <v>7</v>
      </c>
      <c r="B80" s="236" t="s">
        <v>298</v>
      </c>
      <c r="C80" s="219"/>
      <c r="D80" s="251"/>
      <c r="E80" s="247"/>
      <c r="F80" s="248"/>
    </row>
    <row r="81" spans="1:6" ht="12.75">
      <c r="A81" s="228"/>
      <c r="B81" s="236" t="s">
        <v>299</v>
      </c>
      <c r="C81" s="219" t="s">
        <v>184</v>
      </c>
      <c r="D81" s="251">
        <v>150</v>
      </c>
      <c r="E81" s="247"/>
      <c r="F81" s="248">
        <f>+D81*E81</f>
        <v>0</v>
      </c>
    </row>
    <row r="82" spans="1:6" ht="12.75">
      <c r="A82" s="228"/>
      <c r="B82" s="236"/>
      <c r="C82" s="219"/>
      <c r="D82" s="251"/>
      <c r="E82" s="247"/>
      <c r="F82" s="248"/>
    </row>
    <row r="83" spans="1:6" ht="12.75">
      <c r="A83" s="276" t="s">
        <v>8</v>
      </c>
      <c r="B83" s="236" t="s">
        <v>300</v>
      </c>
      <c r="C83" s="11"/>
      <c r="D83" s="238"/>
      <c r="E83" s="238"/>
      <c r="F83" s="235"/>
    </row>
    <row r="84" spans="1:6" ht="12.75">
      <c r="A84" s="228"/>
      <c r="B84" s="236" t="s">
        <v>301</v>
      </c>
      <c r="C84" s="11" t="s">
        <v>184</v>
      </c>
      <c r="D84" s="238">
        <v>120</v>
      </c>
      <c r="E84" s="238"/>
      <c r="F84" s="235">
        <f>+D84*E84</f>
        <v>0</v>
      </c>
    </row>
    <row r="85" spans="1:6" ht="12.75">
      <c r="A85" s="228"/>
      <c r="B85" s="236" t="s">
        <v>302</v>
      </c>
      <c r="C85" s="11" t="s">
        <v>184</v>
      </c>
      <c r="D85" s="238">
        <v>140</v>
      </c>
      <c r="E85" s="238"/>
      <c r="F85" s="235">
        <f>+D85*E85</f>
        <v>0</v>
      </c>
    </row>
    <row r="86" spans="1:6" ht="12.75">
      <c r="A86" s="228"/>
      <c r="B86" s="236" t="s">
        <v>303</v>
      </c>
      <c r="C86" s="11" t="s">
        <v>184</v>
      </c>
      <c r="D86" s="238">
        <v>90</v>
      </c>
      <c r="E86" s="238"/>
      <c r="F86" s="235">
        <f>+D86*E86</f>
        <v>0</v>
      </c>
    </row>
    <row r="87" spans="1:6" ht="12.75">
      <c r="A87" s="228"/>
      <c r="B87" s="236"/>
      <c r="C87" s="11"/>
      <c r="D87" s="238"/>
      <c r="E87" s="238"/>
      <c r="F87" s="235"/>
    </row>
    <row r="88" spans="1:6" ht="12.75">
      <c r="A88" s="276" t="s">
        <v>9</v>
      </c>
      <c r="B88" s="236" t="s">
        <v>304</v>
      </c>
      <c r="C88" s="11"/>
      <c r="D88" s="238"/>
      <c r="E88" s="238"/>
      <c r="F88" s="235"/>
    </row>
    <row r="89" spans="1:6" ht="12.75">
      <c r="A89" s="228"/>
      <c r="B89" s="236" t="s">
        <v>305</v>
      </c>
      <c r="C89" s="11" t="s">
        <v>184</v>
      </c>
      <c r="D89" s="238">
        <v>310</v>
      </c>
      <c r="E89" s="238"/>
      <c r="F89" s="235">
        <f>+D89*E89</f>
        <v>0</v>
      </c>
    </row>
    <row r="90" spans="1:6" ht="12.75">
      <c r="A90" s="228"/>
      <c r="B90" s="236" t="s">
        <v>306</v>
      </c>
      <c r="C90" s="11" t="s">
        <v>184</v>
      </c>
      <c r="D90" s="238">
        <v>210</v>
      </c>
      <c r="E90" s="238"/>
      <c r="F90" s="235">
        <f>+D90*E90</f>
        <v>0</v>
      </c>
    </row>
    <row r="91" spans="1:6" ht="12.75">
      <c r="A91" s="228"/>
      <c r="B91" s="236" t="s">
        <v>307</v>
      </c>
      <c r="C91" s="11" t="s">
        <v>184</v>
      </c>
      <c r="D91" s="238">
        <v>280</v>
      </c>
      <c r="E91" s="238"/>
      <c r="F91" s="235">
        <f>+D91*E91</f>
        <v>0</v>
      </c>
    </row>
    <row r="92" spans="1:6" ht="12.75">
      <c r="A92" s="228"/>
      <c r="B92" s="236"/>
      <c r="C92" s="219"/>
      <c r="D92" s="251"/>
      <c r="E92" s="247"/>
      <c r="F92" s="248"/>
    </row>
    <row r="93" spans="1:6" ht="12.75">
      <c r="A93" s="276" t="s">
        <v>10</v>
      </c>
      <c r="B93" s="236" t="s">
        <v>308</v>
      </c>
      <c r="C93" s="219"/>
      <c r="D93" s="251"/>
      <c r="E93" s="247"/>
      <c r="F93" s="248"/>
    </row>
    <row r="94" spans="1:6" ht="12.75">
      <c r="A94" s="276"/>
      <c r="B94" s="236" t="s">
        <v>309</v>
      </c>
      <c r="C94" s="219"/>
      <c r="D94" s="251"/>
      <c r="E94" s="247"/>
      <c r="F94" s="248"/>
    </row>
    <row r="95" spans="1:6" ht="12.75">
      <c r="A95" s="276"/>
      <c r="B95" s="236" t="s">
        <v>310</v>
      </c>
      <c r="C95" s="219"/>
      <c r="D95" s="251"/>
      <c r="E95" s="247"/>
      <c r="F95" s="248"/>
    </row>
    <row r="96" spans="1:6" ht="12.75">
      <c r="A96" s="228"/>
      <c r="B96" s="236" t="s">
        <v>311</v>
      </c>
      <c r="C96" s="219" t="s">
        <v>184</v>
      </c>
      <c r="D96" s="251">
        <v>310</v>
      </c>
      <c r="E96" s="247"/>
      <c r="F96" s="248">
        <f>+D96*E96</f>
        <v>0</v>
      </c>
    </row>
    <row r="97" spans="1:6" ht="12.75">
      <c r="A97" s="228"/>
      <c r="B97" s="236" t="s">
        <v>312</v>
      </c>
      <c r="C97" s="219" t="s">
        <v>184</v>
      </c>
      <c r="D97" s="251">
        <v>210</v>
      </c>
      <c r="E97" s="247"/>
      <c r="F97" s="248">
        <f>+D97*E97</f>
        <v>0</v>
      </c>
    </row>
    <row r="98" spans="1:6" ht="12.75">
      <c r="A98" s="228"/>
      <c r="B98" s="236" t="s">
        <v>313</v>
      </c>
      <c r="C98" s="219" t="s">
        <v>184</v>
      </c>
      <c r="D98" s="251">
        <v>280</v>
      </c>
      <c r="E98" s="247"/>
      <c r="F98" s="248">
        <f>+D98*E98</f>
        <v>0</v>
      </c>
    </row>
    <row r="99" spans="1:6" ht="12.75">
      <c r="A99" s="228"/>
      <c r="B99" s="236" t="s">
        <v>314</v>
      </c>
      <c r="C99" s="219" t="s">
        <v>184</v>
      </c>
      <c r="D99" s="251">
        <v>50</v>
      </c>
      <c r="E99" s="247"/>
      <c r="F99" s="248">
        <f>+D99*E99</f>
        <v>0</v>
      </c>
    </row>
    <row r="100" spans="1:6" ht="12.75">
      <c r="A100" s="228"/>
      <c r="B100" s="236"/>
      <c r="C100" s="219"/>
      <c r="D100" s="251"/>
      <c r="E100" s="247"/>
      <c r="F100" s="248"/>
    </row>
    <row r="101" spans="1:6" ht="12.75">
      <c r="A101" s="276" t="s">
        <v>12</v>
      </c>
      <c r="B101" s="236" t="s">
        <v>315</v>
      </c>
      <c r="C101" s="11"/>
      <c r="D101" s="238"/>
      <c r="E101" s="238"/>
      <c r="F101" s="235"/>
    </row>
    <row r="102" spans="1:6" ht="12.75">
      <c r="A102" s="228"/>
      <c r="B102" s="236" t="s">
        <v>316</v>
      </c>
      <c r="C102" s="11" t="s">
        <v>184</v>
      </c>
      <c r="D102" s="238">
        <v>90</v>
      </c>
      <c r="E102" s="237"/>
      <c r="F102" s="235">
        <f>+D102*E102</f>
        <v>0</v>
      </c>
    </row>
    <row r="103" spans="1:6" ht="12.75">
      <c r="A103" s="228"/>
      <c r="B103" s="236"/>
      <c r="C103" s="11"/>
      <c r="D103" s="238"/>
      <c r="E103" s="238"/>
      <c r="F103" s="235"/>
    </row>
    <row r="104" spans="1:6" ht="12.75">
      <c r="A104" s="276" t="s">
        <v>13</v>
      </c>
      <c r="B104" s="236" t="s">
        <v>317</v>
      </c>
      <c r="C104" s="11"/>
      <c r="D104" s="238"/>
      <c r="E104" s="238"/>
      <c r="F104" s="235"/>
    </row>
    <row r="105" spans="1:6" ht="12.75">
      <c r="A105" s="228"/>
      <c r="B105" s="236" t="s">
        <v>318</v>
      </c>
      <c r="C105" s="11" t="s">
        <v>184</v>
      </c>
      <c r="D105" s="238">
        <v>180</v>
      </c>
      <c r="E105" s="238"/>
      <c r="F105" s="235">
        <f>+D105*E105</f>
        <v>0</v>
      </c>
    </row>
    <row r="106" spans="1:6" ht="12.75">
      <c r="A106" s="228"/>
      <c r="B106" s="236" t="s">
        <v>319</v>
      </c>
      <c r="C106" s="11" t="s">
        <v>184</v>
      </c>
      <c r="D106" s="238">
        <v>90</v>
      </c>
      <c r="E106" s="238"/>
      <c r="F106" s="235">
        <f>+D106*E106</f>
        <v>0</v>
      </c>
    </row>
    <row r="107" spans="1:6" ht="12.75">
      <c r="A107" s="228"/>
      <c r="B107" s="236"/>
      <c r="C107" s="11"/>
      <c r="D107" s="238"/>
      <c r="E107" s="238"/>
      <c r="F107" s="235"/>
    </row>
    <row r="108" spans="1:6" ht="12.75">
      <c r="A108" s="276" t="s">
        <v>14</v>
      </c>
      <c r="B108" s="236" t="s">
        <v>320</v>
      </c>
      <c r="C108" s="11"/>
      <c r="D108" s="238"/>
      <c r="E108" s="238"/>
      <c r="F108" s="235"/>
    </row>
    <row r="109" spans="1:6" ht="12.75">
      <c r="A109" s="228"/>
      <c r="B109" s="236" t="s">
        <v>424</v>
      </c>
      <c r="C109" s="11" t="s">
        <v>184</v>
      </c>
      <c r="D109" s="238">
        <v>250</v>
      </c>
      <c r="E109" s="238"/>
      <c r="F109" s="235">
        <f>+D109*E109</f>
        <v>0</v>
      </c>
    </row>
    <row r="110" spans="1:6" ht="12.75">
      <c r="A110" s="228"/>
      <c r="B110" s="236" t="s">
        <v>321</v>
      </c>
      <c r="C110" s="11"/>
      <c r="D110" s="238"/>
      <c r="E110" s="238"/>
      <c r="F110" s="235"/>
    </row>
    <row r="111" spans="1:6" ht="12.75">
      <c r="A111" s="276" t="s">
        <v>15</v>
      </c>
      <c r="B111" s="236" t="s">
        <v>322</v>
      </c>
      <c r="C111" s="11"/>
      <c r="D111" s="238"/>
      <c r="E111" s="238"/>
      <c r="F111" s="235"/>
    </row>
    <row r="112" spans="1:6" ht="12.75">
      <c r="A112" s="228"/>
      <c r="B112" s="236" t="s">
        <v>424</v>
      </c>
      <c r="C112" s="11" t="s">
        <v>184</v>
      </c>
      <c r="D112" s="238">
        <v>1020</v>
      </c>
      <c r="E112" s="238"/>
      <c r="F112" s="235">
        <f>+D112*E112</f>
        <v>0</v>
      </c>
    </row>
    <row r="113" spans="1:6" ht="12.75">
      <c r="A113" s="228"/>
      <c r="B113" s="236" t="s">
        <v>425</v>
      </c>
      <c r="C113" s="11" t="s">
        <v>184</v>
      </c>
      <c r="D113" s="238">
        <v>280</v>
      </c>
      <c r="E113" s="238"/>
      <c r="F113" s="235">
        <f>+D113*E113</f>
        <v>0</v>
      </c>
    </row>
    <row r="114" spans="1:6" ht="12.75">
      <c r="A114" s="228"/>
      <c r="B114" s="236" t="s">
        <v>426</v>
      </c>
      <c r="C114" s="11" t="s">
        <v>184</v>
      </c>
      <c r="D114" s="238">
        <v>50</v>
      </c>
      <c r="E114" s="238"/>
      <c r="F114" s="235">
        <f>+D114*E114</f>
        <v>0</v>
      </c>
    </row>
    <row r="115" spans="1:6" ht="12.75">
      <c r="A115" s="228"/>
      <c r="B115" s="236"/>
      <c r="C115" s="11"/>
      <c r="D115" s="238"/>
      <c r="E115" s="238"/>
      <c r="F115" s="235"/>
    </row>
    <row r="116" spans="1:6" ht="12.75">
      <c r="A116" s="276" t="s">
        <v>17</v>
      </c>
      <c r="B116" s="236" t="s">
        <v>323</v>
      </c>
      <c r="C116" s="11"/>
      <c r="D116" s="238"/>
      <c r="E116" s="238"/>
      <c r="F116" s="235"/>
    </row>
    <row r="117" spans="1:6" ht="12.75">
      <c r="A117" s="228"/>
      <c r="B117" s="236" t="s">
        <v>324</v>
      </c>
      <c r="C117" s="11" t="s">
        <v>184</v>
      </c>
      <c r="D117" s="238">
        <v>70</v>
      </c>
      <c r="E117" s="238"/>
      <c r="F117" s="235">
        <f>+D117*E117</f>
        <v>0</v>
      </c>
    </row>
    <row r="118" spans="1:6" ht="12.75">
      <c r="A118" s="228"/>
      <c r="B118" s="236"/>
      <c r="C118" s="11"/>
      <c r="D118" s="238"/>
      <c r="E118" s="237"/>
      <c r="F118" s="235"/>
    </row>
    <row r="119" spans="1:6" ht="12.75">
      <c r="A119" s="228" t="s">
        <v>18</v>
      </c>
      <c r="B119" s="250" t="s">
        <v>325</v>
      </c>
      <c r="C119" s="219" t="s">
        <v>23</v>
      </c>
      <c r="D119" s="251">
        <v>2</v>
      </c>
      <c r="E119" s="251"/>
      <c r="F119" s="248">
        <f>+D119*E119</f>
        <v>0</v>
      </c>
    </row>
    <row r="120" spans="1:6" ht="12.75">
      <c r="A120" s="228"/>
      <c r="B120" s="250" t="s">
        <v>326</v>
      </c>
      <c r="C120" s="219"/>
      <c r="D120" s="251"/>
      <c r="E120" s="251"/>
      <c r="F120" s="248"/>
    </row>
    <row r="121" spans="1:6" ht="12.75">
      <c r="A121" s="228"/>
      <c r="B121" s="250"/>
      <c r="C121" s="219"/>
      <c r="D121" s="251"/>
      <c r="E121" s="251"/>
      <c r="F121" s="248"/>
    </row>
    <row r="122" spans="1:6" ht="12.75">
      <c r="A122" s="276" t="s">
        <v>19</v>
      </c>
      <c r="B122" s="236" t="s">
        <v>327</v>
      </c>
      <c r="C122" s="11" t="s">
        <v>23</v>
      </c>
      <c r="D122" s="238">
        <v>18</v>
      </c>
      <c r="E122" s="238"/>
      <c r="F122" s="235">
        <f>+D122*E122</f>
        <v>0</v>
      </c>
    </row>
    <row r="123" spans="1:6" ht="12.75">
      <c r="A123" s="228"/>
      <c r="B123" s="236" t="s">
        <v>328</v>
      </c>
      <c r="C123" s="11"/>
      <c r="D123" s="238"/>
      <c r="E123" s="238"/>
      <c r="F123" s="235"/>
    </row>
    <row r="124" spans="1:6" ht="12.75">
      <c r="A124" s="276" t="s">
        <v>20</v>
      </c>
      <c r="B124" s="236" t="s">
        <v>329</v>
      </c>
      <c r="C124" s="11" t="s">
        <v>23</v>
      </c>
      <c r="D124" s="238">
        <v>16</v>
      </c>
      <c r="E124" s="238"/>
      <c r="F124" s="235">
        <f>+D124*E124</f>
        <v>0</v>
      </c>
    </row>
    <row r="125" spans="1:6" ht="12.75">
      <c r="A125" s="276"/>
      <c r="B125" s="236"/>
      <c r="C125" s="11"/>
      <c r="D125" s="238"/>
      <c r="E125" s="238"/>
      <c r="F125" s="235"/>
    </row>
    <row r="126" spans="1:6" ht="12.75">
      <c r="A126" s="276" t="s">
        <v>21</v>
      </c>
      <c r="B126" s="236" t="s">
        <v>330</v>
      </c>
      <c r="C126" s="11" t="s">
        <v>23</v>
      </c>
      <c r="D126" s="238">
        <v>4</v>
      </c>
      <c r="E126" s="238"/>
      <c r="F126" s="235">
        <f>+D126*E126</f>
        <v>0</v>
      </c>
    </row>
    <row r="127" spans="1:6" ht="12.75">
      <c r="A127" s="228"/>
      <c r="B127" s="236"/>
      <c r="C127" s="219"/>
      <c r="D127" s="251"/>
      <c r="E127" s="247"/>
      <c r="F127" s="248"/>
    </row>
    <row r="128" spans="1:6" ht="12.75">
      <c r="A128" s="276" t="s">
        <v>22</v>
      </c>
      <c r="B128" s="236" t="s">
        <v>331</v>
      </c>
      <c r="C128" s="11"/>
      <c r="D128" s="238"/>
      <c r="E128" s="238"/>
      <c r="F128" s="235"/>
    </row>
    <row r="129" spans="1:6" ht="12.75">
      <c r="A129" s="228"/>
      <c r="B129" s="236" t="s">
        <v>332</v>
      </c>
      <c r="C129" s="11" t="s">
        <v>23</v>
      </c>
      <c r="D129" s="238">
        <v>5</v>
      </c>
      <c r="E129" s="238"/>
      <c r="F129" s="235">
        <f>+D129*E129</f>
        <v>0</v>
      </c>
    </row>
    <row r="130" spans="1:6" ht="12.75">
      <c r="A130" s="228"/>
      <c r="B130" s="236"/>
      <c r="C130" s="11"/>
      <c r="D130" s="238"/>
      <c r="E130" s="238"/>
      <c r="F130" s="235"/>
    </row>
    <row r="131" spans="1:6" ht="12.75">
      <c r="A131" s="276" t="s">
        <v>25</v>
      </c>
      <c r="B131" s="236" t="s">
        <v>333</v>
      </c>
      <c r="C131" s="11"/>
      <c r="D131" s="238"/>
      <c r="E131" s="238"/>
      <c r="F131" s="235"/>
    </row>
    <row r="132" spans="1:6" ht="12.75">
      <c r="A132" s="228"/>
      <c r="B132" s="236" t="s">
        <v>334</v>
      </c>
      <c r="C132" s="11" t="s">
        <v>23</v>
      </c>
      <c r="D132" s="238">
        <v>3</v>
      </c>
      <c r="E132" s="238"/>
      <c r="F132" s="235">
        <f>+D132*E132</f>
        <v>0</v>
      </c>
    </row>
    <row r="133" spans="1:6" ht="12.75">
      <c r="A133" s="228"/>
      <c r="B133" s="236" t="s">
        <v>335</v>
      </c>
      <c r="C133" s="11" t="s">
        <v>23</v>
      </c>
      <c r="D133" s="237">
        <v>1</v>
      </c>
      <c r="E133" s="238"/>
      <c r="F133" s="235">
        <f>+D133*E133</f>
        <v>0</v>
      </c>
    </row>
    <row r="134" spans="1:6" ht="12.75">
      <c r="A134" s="228"/>
      <c r="B134" s="236"/>
      <c r="C134" s="219"/>
      <c r="D134" s="251"/>
      <c r="E134" s="247"/>
      <c r="F134" s="248"/>
    </row>
    <row r="135" spans="1:6" ht="12.75">
      <c r="A135" s="228" t="s">
        <v>3</v>
      </c>
      <c r="B135" s="236" t="s">
        <v>336</v>
      </c>
      <c r="C135" s="219"/>
      <c r="D135" s="251"/>
      <c r="E135" s="247"/>
      <c r="F135" s="248"/>
    </row>
    <row r="136" spans="1:6" ht="12.75">
      <c r="A136" s="228"/>
      <c r="B136" s="236" t="s">
        <v>337</v>
      </c>
      <c r="C136" s="219"/>
      <c r="D136" s="251"/>
      <c r="E136" s="247"/>
      <c r="F136" s="248"/>
    </row>
    <row r="137" spans="1:6" ht="12.75">
      <c r="A137" s="228"/>
      <c r="B137" s="236" t="s">
        <v>338</v>
      </c>
      <c r="C137" s="219"/>
      <c r="D137" s="251"/>
      <c r="E137" s="247"/>
      <c r="F137" s="248"/>
    </row>
    <row r="138" spans="1:6" ht="12.75">
      <c r="A138" s="228"/>
      <c r="B138" s="236" t="s">
        <v>339</v>
      </c>
      <c r="C138" s="219" t="s">
        <v>23</v>
      </c>
      <c r="D138" s="251">
        <v>2</v>
      </c>
      <c r="E138" s="247"/>
      <c r="F138" s="248">
        <f>+D138*E138</f>
        <v>0</v>
      </c>
    </row>
    <row r="139" spans="1:6" ht="12.75">
      <c r="A139" s="228"/>
      <c r="B139" s="236"/>
      <c r="C139" s="11"/>
      <c r="D139" s="238"/>
      <c r="E139" s="238"/>
      <c r="F139" s="235"/>
    </row>
    <row r="140" spans="1:6" ht="12.75">
      <c r="A140" s="228" t="s">
        <v>439</v>
      </c>
      <c r="B140" s="236" t="s">
        <v>340</v>
      </c>
      <c r="C140" s="11" t="s">
        <v>4</v>
      </c>
      <c r="D140" s="238">
        <v>9</v>
      </c>
      <c r="E140" s="238"/>
      <c r="F140" s="235">
        <f>+D140*E140</f>
        <v>0</v>
      </c>
    </row>
    <row r="141" spans="1:6" ht="12.75">
      <c r="A141" s="276"/>
      <c r="B141" s="236"/>
      <c r="C141" s="11"/>
      <c r="D141" s="238"/>
      <c r="E141" s="238"/>
      <c r="F141" s="235"/>
    </row>
    <row r="142" spans="1:6" ht="12.75">
      <c r="A142" s="276" t="s">
        <v>442</v>
      </c>
      <c r="B142" s="236" t="s">
        <v>341</v>
      </c>
      <c r="C142" s="11" t="s">
        <v>27</v>
      </c>
      <c r="D142" s="238">
        <v>60</v>
      </c>
      <c r="E142" s="238"/>
      <c r="F142" s="235">
        <f>+D142*E142</f>
        <v>0</v>
      </c>
    </row>
    <row r="143" spans="1:6" ht="12.75">
      <c r="A143" s="228"/>
      <c r="B143" s="236"/>
      <c r="C143" s="11"/>
      <c r="D143" s="238"/>
      <c r="E143" s="238"/>
      <c r="F143" s="235"/>
    </row>
    <row r="144" spans="1:6" ht="12.75">
      <c r="A144" s="276" t="s">
        <v>445</v>
      </c>
      <c r="B144" s="236" t="s">
        <v>342</v>
      </c>
      <c r="C144" s="11"/>
      <c r="D144" s="238"/>
      <c r="E144" s="238"/>
      <c r="F144" s="235"/>
    </row>
    <row r="145" spans="1:6" ht="12.75">
      <c r="A145" s="228"/>
      <c r="B145" s="236" t="s">
        <v>343</v>
      </c>
      <c r="C145" s="11" t="s">
        <v>11</v>
      </c>
      <c r="D145" s="238">
        <v>3</v>
      </c>
      <c r="E145" s="238"/>
      <c r="F145" s="235">
        <f>+D145*E145</f>
        <v>0</v>
      </c>
    </row>
    <row r="146" spans="1:6" ht="12.75">
      <c r="A146" s="228"/>
      <c r="B146" s="236"/>
      <c r="C146" s="11"/>
      <c r="D146" s="238"/>
      <c r="E146" s="238"/>
      <c r="F146" s="235"/>
    </row>
    <row r="147" spans="1:6" ht="12.75">
      <c r="A147" s="276" t="s">
        <v>448</v>
      </c>
      <c r="B147" s="236" t="s">
        <v>344</v>
      </c>
      <c r="C147" s="11" t="s">
        <v>4</v>
      </c>
      <c r="D147" s="238">
        <v>1</v>
      </c>
      <c r="E147" s="238"/>
      <c r="F147" s="235">
        <f>+D147*E147</f>
        <v>0</v>
      </c>
    </row>
    <row r="148" spans="1:6" ht="12.75">
      <c r="A148" s="228"/>
      <c r="B148" s="236"/>
      <c r="C148" s="11"/>
      <c r="D148" s="238"/>
      <c r="E148" s="238"/>
      <c r="F148" s="235"/>
    </row>
    <row r="149" spans="1:6" ht="12.75">
      <c r="A149" s="276" t="s">
        <v>450</v>
      </c>
      <c r="B149" s="236" t="s">
        <v>345</v>
      </c>
      <c r="C149" s="11" t="s">
        <v>4</v>
      </c>
      <c r="D149" s="238">
        <v>1</v>
      </c>
      <c r="E149" s="238"/>
      <c r="F149" s="235">
        <f>+D149*E149</f>
        <v>0</v>
      </c>
    </row>
    <row r="150" spans="1:6" ht="12.75">
      <c r="A150" s="228"/>
      <c r="B150" s="236"/>
      <c r="C150" s="11"/>
      <c r="D150" s="238"/>
      <c r="E150" s="238"/>
      <c r="F150" s="235"/>
    </row>
    <row r="151" spans="1:6" ht="12.75">
      <c r="A151" s="228" t="s">
        <v>451</v>
      </c>
      <c r="B151" s="236" t="s">
        <v>346</v>
      </c>
      <c r="C151" s="11" t="s">
        <v>27</v>
      </c>
      <c r="D151" s="238">
        <v>350</v>
      </c>
      <c r="E151" s="238"/>
      <c r="F151" s="235">
        <f>+D151*E151</f>
        <v>0</v>
      </c>
    </row>
    <row r="152" spans="1:6" ht="12.75">
      <c r="A152" s="228"/>
      <c r="B152" s="236"/>
      <c r="C152" s="11"/>
      <c r="D152" s="238"/>
      <c r="E152" s="238"/>
      <c r="F152" s="235"/>
    </row>
    <row r="153" spans="1:6" ht="12.75">
      <c r="A153" s="276" t="s">
        <v>452</v>
      </c>
      <c r="B153" s="236" t="s">
        <v>347</v>
      </c>
      <c r="C153" s="11" t="s">
        <v>184</v>
      </c>
      <c r="D153" s="238">
        <v>20</v>
      </c>
      <c r="E153" s="238"/>
      <c r="F153" s="235">
        <f>+D153*E153</f>
        <v>0</v>
      </c>
    </row>
    <row r="154" spans="1:6" ht="12.75">
      <c r="A154" s="276"/>
      <c r="B154" s="236"/>
      <c r="C154" s="11"/>
      <c r="D154" s="238"/>
      <c r="E154" s="238"/>
      <c r="F154" s="235"/>
    </row>
    <row r="155" spans="1:6" ht="12.75">
      <c r="A155" s="228" t="s">
        <v>453</v>
      </c>
      <c r="B155" s="236" t="s">
        <v>348</v>
      </c>
      <c r="C155" s="11" t="s">
        <v>4</v>
      </c>
      <c r="D155" s="238">
        <v>1</v>
      </c>
      <c r="E155" s="238"/>
      <c r="F155" s="235">
        <f>+D155*E155</f>
        <v>0</v>
      </c>
    </row>
    <row r="156" spans="1:6" ht="12.75">
      <c r="A156" s="228"/>
      <c r="B156" s="236"/>
      <c r="C156" s="239"/>
      <c r="D156" s="240"/>
      <c r="E156" s="240"/>
      <c r="F156" s="241"/>
    </row>
    <row r="157" spans="1:6" ht="17.25" thickBot="1">
      <c r="A157" s="228"/>
      <c r="B157" s="271" t="s">
        <v>449</v>
      </c>
      <c r="C157" s="266"/>
      <c r="D157" s="267"/>
      <c r="E157" s="268" t="s">
        <v>221</v>
      </c>
      <c r="F157" s="270">
        <f>SUM(F81:F155)</f>
        <v>0</v>
      </c>
    </row>
    <row r="158" spans="1:6" ht="13.5" thickTop="1">
      <c r="A158" s="262"/>
      <c r="B158" s="252"/>
      <c r="C158" s="11"/>
      <c r="D158" s="238"/>
      <c r="E158" s="238"/>
      <c r="F158" s="242" t="s">
        <v>50</v>
      </c>
    </row>
    <row r="159" spans="1:6" ht="12.75">
      <c r="A159" s="262"/>
      <c r="B159" s="252"/>
      <c r="C159" s="11"/>
      <c r="D159" s="238"/>
      <c r="E159" s="238"/>
      <c r="F159" s="242"/>
    </row>
    <row r="160" spans="1:6" ht="12.75">
      <c r="A160" s="228"/>
      <c r="B160" s="249"/>
      <c r="C160" s="11"/>
      <c r="D160" s="238"/>
      <c r="E160" s="238"/>
      <c r="F160" s="235"/>
    </row>
    <row r="161" spans="1:6" ht="17.25" thickBot="1">
      <c r="A161" s="277" t="s">
        <v>38</v>
      </c>
      <c r="B161" s="273" t="s">
        <v>454</v>
      </c>
      <c r="C161" s="269"/>
      <c r="D161" s="342"/>
      <c r="E161" s="267"/>
      <c r="F161" s="270"/>
    </row>
    <row r="162" spans="1:6" ht="13.5" thickTop="1">
      <c r="A162" s="228"/>
      <c r="B162" s="236"/>
      <c r="C162" s="11"/>
      <c r="D162" s="238"/>
      <c r="E162" s="238"/>
      <c r="F162" s="235"/>
    </row>
    <row r="163" spans="1:6" ht="12.75">
      <c r="A163" s="228"/>
      <c r="B163" s="252" t="s">
        <v>349</v>
      </c>
      <c r="C163" s="11"/>
      <c r="D163" s="238"/>
      <c r="E163" s="238"/>
      <c r="F163" s="235"/>
    </row>
    <row r="164" spans="1:6" ht="12.75">
      <c r="A164" s="228"/>
      <c r="B164" s="252"/>
      <c r="C164" s="11"/>
      <c r="D164" s="238"/>
      <c r="E164" s="238"/>
      <c r="F164" s="235" t="s">
        <v>50</v>
      </c>
    </row>
    <row r="165" spans="1:6" ht="12.75">
      <c r="A165" s="276" t="s">
        <v>7</v>
      </c>
      <c r="B165" s="236" t="s">
        <v>350</v>
      </c>
      <c r="C165" s="219" t="s">
        <v>23</v>
      </c>
      <c r="D165" s="251">
        <v>1</v>
      </c>
      <c r="E165" s="247"/>
      <c r="F165" s="235">
        <f>+D165*E165</f>
        <v>0</v>
      </c>
    </row>
    <row r="166" spans="1:6" ht="12.75">
      <c r="A166" s="276"/>
      <c r="B166" s="236" t="s">
        <v>351</v>
      </c>
      <c r="C166" s="219"/>
      <c r="D166" s="251"/>
      <c r="E166" s="247"/>
      <c r="F166" s="235"/>
    </row>
    <row r="167" spans="1:6" ht="12.75">
      <c r="A167" s="276"/>
      <c r="B167" s="236"/>
      <c r="C167" s="219"/>
      <c r="D167" s="251"/>
      <c r="E167" s="247"/>
      <c r="F167" s="235"/>
    </row>
    <row r="168" spans="1:6" ht="12.75">
      <c r="A168" s="228"/>
      <c r="B168" s="252"/>
      <c r="C168" s="11"/>
      <c r="D168" s="238"/>
      <c r="E168" s="238"/>
      <c r="F168" s="235"/>
    </row>
    <row r="169" spans="1:6" ht="12.75">
      <c r="A169" s="228"/>
      <c r="B169" s="252" t="s">
        <v>352</v>
      </c>
      <c r="C169" s="11"/>
      <c r="D169" s="238"/>
      <c r="E169" s="238"/>
      <c r="F169" s="235"/>
    </row>
    <row r="170" spans="1:6" ht="12.75">
      <c r="A170" s="228"/>
      <c r="B170" s="252" t="s">
        <v>353</v>
      </c>
      <c r="C170" s="11"/>
      <c r="D170" s="238"/>
      <c r="E170" s="238"/>
      <c r="F170" s="235"/>
    </row>
    <row r="171" spans="1:6" ht="12.75">
      <c r="A171" s="228"/>
      <c r="B171" s="236"/>
      <c r="C171" s="11"/>
      <c r="D171" s="238"/>
      <c r="E171" s="238"/>
      <c r="F171" s="235"/>
    </row>
    <row r="172" spans="1:6" ht="12.75">
      <c r="A172" s="276" t="s">
        <v>8</v>
      </c>
      <c r="B172" s="236" t="s">
        <v>354</v>
      </c>
      <c r="C172" s="219"/>
      <c r="D172" s="251"/>
      <c r="E172" s="247"/>
      <c r="F172" s="248"/>
    </row>
    <row r="173" spans="1:6" ht="12.75">
      <c r="A173" s="228"/>
      <c r="B173" s="236" t="s">
        <v>355</v>
      </c>
      <c r="C173" s="219" t="s">
        <v>4</v>
      </c>
      <c r="D173" s="251">
        <v>1</v>
      </c>
      <c r="E173" s="247"/>
      <c r="F173" s="248">
        <f>+D173*E173</f>
        <v>0</v>
      </c>
    </row>
    <row r="174" spans="1:6" ht="12.75">
      <c r="A174" s="228"/>
      <c r="B174" s="236" t="s">
        <v>356</v>
      </c>
      <c r="C174" s="11"/>
      <c r="D174" s="238"/>
      <c r="E174" s="238"/>
      <c r="F174" s="235"/>
    </row>
    <row r="175" spans="1:6" ht="12.75">
      <c r="A175" s="228"/>
      <c r="B175" s="236" t="s">
        <v>357</v>
      </c>
      <c r="C175" s="11"/>
      <c r="D175" s="238"/>
      <c r="E175" s="238"/>
      <c r="F175" s="235"/>
    </row>
    <row r="176" spans="1:6" ht="12.75">
      <c r="A176" s="228"/>
      <c r="B176" s="236"/>
      <c r="C176" s="11"/>
      <c r="D176" s="238"/>
      <c r="E176" s="238"/>
      <c r="F176" s="235"/>
    </row>
    <row r="177" spans="1:6" ht="12.75">
      <c r="A177" s="276" t="s">
        <v>9</v>
      </c>
      <c r="B177" s="236" t="s">
        <v>358</v>
      </c>
      <c r="C177" s="219"/>
      <c r="D177" s="251"/>
      <c r="E177" s="247"/>
      <c r="F177" s="248"/>
    </row>
    <row r="178" spans="1:6" ht="12.75">
      <c r="A178" s="276"/>
      <c r="B178" s="236" t="s">
        <v>359</v>
      </c>
      <c r="C178" s="219" t="s">
        <v>23</v>
      </c>
      <c r="D178" s="251">
        <v>1</v>
      </c>
      <c r="E178" s="247"/>
      <c r="F178" s="248">
        <f>+D178*E178</f>
        <v>0</v>
      </c>
    </row>
    <row r="179" spans="1:6" ht="12.75">
      <c r="A179" s="228"/>
      <c r="B179" s="236"/>
      <c r="C179" s="219"/>
      <c r="D179" s="251"/>
      <c r="E179" s="247"/>
      <c r="F179" s="248"/>
    </row>
    <row r="180" spans="1:6" ht="12.75">
      <c r="A180" s="276" t="s">
        <v>10</v>
      </c>
      <c r="B180" s="236" t="s">
        <v>360</v>
      </c>
      <c r="C180" s="11"/>
      <c r="D180" s="238"/>
      <c r="E180" s="238"/>
      <c r="F180" s="235"/>
    </row>
    <row r="181" spans="1:6" ht="12.75">
      <c r="A181" s="228"/>
      <c r="B181" s="253" t="s">
        <v>361</v>
      </c>
      <c r="C181" s="11" t="s">
        <v>23</v>
      </c>
      <c r="D181" s="238">
        <v>20</v>
      </c>
      <c r="E181" s="238"/>
      <c r="F181" s="235">
        <f>+D181*E181</f>
        <v>0</v>
      </c>
    </row>
    <row r="182" spans="1:6" ht="12.75">
      <c r="A182" s="228"/>
      <c r="B182" s="236" t="s">
        <v>362</v>
      </c>
      <c r="C182" s="11" t="s">
        <v>23</v>
      </c>
      <c r="D182" s="238">
        <v>10</v>
      </c>
      <c r="E182" s="238"/>
      <c r="F182" s="235">
        <f>+D182*E182</f>
        <v>0</v>
      </c>
    </row>
    <row r="183" spans="1:6" ht="12.75">
      <c r="A183" s="228"/>
      <c r="B183" s="236"/>
      <c r="C183" s="219"/>
      <c r="D183" s="251"/>
      <c r="E183" s="247"/>
      <c r="F183" s="248"/>
    </row>
    <row r="184" spans="1:6" ht="12.75">
      <c r="A184" s="228" t="s">
        <v>12</v>
      </c>
      <c r="B184" s="236" t="s">
        <v>363</v>
      </c>
      <c r="C184" s="219"/>
      <c r="D184" s="251"/>
      <c r="E184" s="247"/>
      <c r="F184" s="248"/>
    </row>
    <row r="185" spans="1:6" ht="12.75">
      <c r="A185" s="228"/>
      <c r="B185" s="236" t="s">
        <v>364</v>
      </c>
      <c r="C185" s="219" t="s">
        <v>23</v>
      </c>
      <c r="D185" s="251">
        <v>1</v>
      </c>
      <c r="E185" s="247"/>
      <c r="F185" s="248">
        <f>+D185*E185</f>
        <v>0</v>
      </c>
    </row>
    <row r="186" spans="1:6" ht="12.75">
      <c r="A186" s="228"/>
      <c r="B186" s="236"/>
      <c r="C186" s="219"/>
      <c r="D186" s="251"/>
      <c r="E186" s="247"/>
      <c r="F186" s="248"/>
    </row>
    <row r="187" spans="1:6" ht="12.75">
      <c r="A187" s="228" t="s">
        <v>13</v>
      </c>
      <c r="B187" s="236" t="s">
        <v>365</v>
      </c>
      <c r="C187" s="219"/>
      <c r="D187" s="251"/>
      <c r="E187" s="247"/>
      <c r="F187" s="248"/>
    </row>
    <row r="188" spans="1:6" ht="12.75">
      <c r="A188" s="228"/>
      <c r="B188" s="236" t="s">
        <v>366</v>
      </c>
      <c r="C188" s="219" t="s">
        <v>23</v>
      </c>
      <c r="D188" s="251">
        <v>1</v>
      </c>
      <c r="E188" s="247"/>
      <c r="F188" s="248">
        <f>+D188*E188</f>
        <v>0</v>
      </c>
    </row>
    <row r="189" spans="1:6" ht="12.75">
      <c r="A189" s="228"/>
      <c r="B189" s="236"/>
      <c r="C189" s="219"/>
      <c r="D189" s="251"/>
      <c r="E189" s="247"/>
      <c r="F189" s="248"/>
    </row>
    <row r="190" spans="1:6" ht="12.75">
      <c r="A190" s="228" t="s">
        <v>14</v>
      </c>
      <c r="B190" s="236" t="s">
        <v>367</v>
      </c>
      <c r="C190" s="219"/>
      <c r="D190" s="251"/>
      <c r="E190" s="247"/>
      <c r="F190" s="248"/>
    </row>
    <row r="191" spans="1:6" ht="12.75">
      <c r="A191" s="228"/>
      <c r="B191" s="236" t="s">
        <v>368</v>
      </c>
      <c r="C191" s="219"/>
      <c r="D191" s="251"/>
      <c r="E191" s="247"/>
      <c r="F191" s="248"/>
    </row>
    <row r="192" spans="1:6" ht="12.75">
      <c r="A192" s="228"/>
      <c r="B192" s="236" t="s">
        <v>369</v>
      </c>
      <c r="C192" s="219"/>
      <c r="D192" s="251"/>
      <c r="E192" s="247"/>
      <c r="F192" s="248"/>
    </row>
    <row r="193" spans="1:6" ht="12.75">
      <c r="A193" s="228"/>
      <c r="B193" s="236" t="s">
        <v>370</v>
      </c>
      <c r="C193" s="219"/>
      <c r="D193" s="251"/>
      <c r="E193" s="247"/>
      <c r="F193" s="248"/>
    </row>
    <row r="194" spans="1:6" ht="12.75">
      <c r="A194" s="228"/>
      <c r="B194" s="236" t="s">
        <v>371</v>
      </c>
      <c r="C194" s="219" t="s">
        <v>23</v>
      </c>
      <c r="D194" s="251">
        <v>1</v>
      </c>
      <c r="E194" s="247"/>
      <c r="F194" s="248">
        <f>+D194*E194</f>
        <v>0</v>
      </c>
    </row>
    <row r="195" spans="1:6" ht="12.75">
      <c r="A195" s="228"/>
      <c r="B195" s="236"/>
      <c r="C195" s="219"/>
      <c r="D195" s="251"/>
      <c r="E195" s="247"/>
      <c r="F195" s="248"/>
    </row>
    <row r="196" spans="1:6" ht="12.75">
      <c r="A196" s="228" t="s">
        <v>15</v>
      </c>
      <c r="B196" s="236" t="s">
        <v>372</v>
      </c>
      <c r="C196" s="219"/>
      <c r="D196" s="251"/>
      <c r="E196" s="247"/>
      <c r="F196" s="248"/>
    </row>
    <row r="197" spans="1:6" ht="12.75">
      <c r="A197" s="228"/>
      <c r="B197" s="236" t="s">
        <v>373</v>
      </c>
      <c r="C197" s="219"/>
      <c r="D197" s="251"/>
      <c r="E197" s="247"/>
      <c r="F197" s="248"/>
    </row>
    <row r="198" spans="1:6" ht="12.75">
      <c r="A198" s="228"/>
      <c r="B198" s="236" t="s">
        <v>374</v>
      </c>
      <c r="C198" s="219" t="s">
        <v>23</v>
      </c>
      <c r="D198" s="251">
        <v>1</v>
      </c>
      <c r="E198" s="247"/>
      <c r="F198" s="248">
        <f>+D198*E198</f>
        <v>0</v>
      </c>
    </row>
    <row r="199" spans="1:6" ht="12.75">
      <c r="A199" s="276"/>
      <c r="B199" s="236"/>
      <c r="C199" s="11"/>
      <c r="D199" s="238"/>
      <c r="E199" s="237"/>
      <c r="F199" s="235"/>
    </row>
    <row r="200" spans="1:6" ht="12.75">
      <c r="A200" s="228" t="s">
        <v>17</v>
      </c>
      <c r="B200" s="236" t="s">
        <v>375</v>
      </c>
      <c r="C200" s="219"/>
      <c r="D200" s="251"/>
      <c r="E200" s="247"/>
      <c r="F200" s="248"/>
    </row>
    <row r="201" spans="1:6" ht="12.75">
      <c r="A201" s="228"/>
      <c r="B201" s="236" t="s">
        <v>376</v>
      </c>
      <c r="C201" s="219"/>
      <c r="D201" s="251"/>
      <c r="E201" s="247"/>
      <c r="F201" s="248"/>
    </row>
    <row r="202" spans="1:6" ht="12.75">
      <c r="A202" s="228"/>
      <c r="B202" s="236" t="s">
        <v>377</v>
      </c>
      <c r="C202" s="219"/>
      <c r="D202" s="251"/>
      <c r="E202" s="247"/>
      <c r="F202" s="248"/>
    </row>
    <row r="203" spans="1:6" ht="12.75">
      <c r="A203" s="228"/>
      <c r="B203" s="236" t="s">
        <v>378</v>
      </c>
      <c r="C203" s="219" t="s">
        <v>4</v>
      </c>
      <c r="D203" s="251">
        <v>1</v>
      </c>
      <c r="E203" s="247"/>
      <c r="F203" s="248">
        <f>+D203*E203</f>
        <v>0</v>
      </c>
    </row>
    <row r="204" spans="1:6" ht="12.75">
      <c r="A204" s="228"/>
      <c r="B204" s="236"/>
      <c r="C204" s="219"/>
      <c r="D204" s="251"/>
      <c r="E204" s="247"/>
      <c r="F204" s="248"/>
    </row>
    <row r="205" spans="1:6" ht="12.75">
      <c r="A205" s="276" t="s">
        <v>18</v>
      </c>
      <c r="B205" s="236" t="s">
        <v>379</v>
      </c>
      <c r="C205" s="219" t="s">
        <v>23</v>
      </c>
      <c r="D205" s="251">
        <v>1</v>
      </c>
      <c r="E205" s="247"/>
      <c r="F205" s="248">
        <f>+D205*E205</f>
        <v>0</v>
      </c>
    </row>
    <row r="206" spans="1:6" ht="12.75">
      <c r="A206" s="228"/>
      <c r="B206" s="236"/>
      <c r="C206" s="219"/>
      <c r="D206" s="247"/>
      <c r="E206" s="247"/>
      <c r="F206" s="248"/>
    </row>
    <row r="207" spans="1:6" ht="12.75">
      <c r="A207" s="276" t="s">
        <v>19</v>
      </c>
      <c r="B207" s="236" t="s">
        <v>380</v>
      </c>
      <c r="C207" s="219" t="s">
        <v>23</v>
      </c>
      <c r="D207" s="247">
        <v>1</v>
      </c>
      <c r="E207" s="247"/>
      <c r="F207" s="248">
        <f>+D207*E207</f>
        <v>0</v>
      </c>
    </row>
    <row r="208" spans="1:6" ht="12.75">
      <c r="A208" s="276"/>
      <c r="B208" s="236"/>
      <c r="C208" s="11"/>
      <c r="D208" s="238"/>
      <c r="E208" s="238"/>
      <c r="F208" s="235"/>
    </row>
    <row r="209" spans="1:6" ht="12.75">
      <c r="A209" s="276" t="s">
        <v>20</v>
      </c>
      <c r="B209" s="236" t="s">
        <v>381</v>
      </c>
      <c r="C209" s="11" t="s">
        <v>23</v>
      </c>
      <c r="D209" s="238">
        <v>120</v>
      </c>
      <c r="E209" s="238"/>
      <c r="F209" s="235">
        <f>+D209*E209</f>
        <v>0</v>
      </c>
    </row>
    <row r="210" spans="1:6" ht="12.75">
      <c r="A210" s="228"/>
      <c r="B210" s="236"/>
      <c r="C210" s="11"/>
      <c r="D210" s="238"/>
      <c r="E210" s="238"/>
      <c r="F210" s="235"/>
    </row>
    <row r="211" spans="1:6" ht="12.75">
      <c r="A211" s="276" t="s">
        <v>21</v>
      </c>
      <c r="B211" s="236" t="s">
        <v>382</v>
      </c>
      <c r="C211" s="11" t="s">
        <v>4</v>
      </c>
      <c r="D211" s="238">
        <v>1</v>
      </c>
      <c r="E211" s="238"/>
      <c r="F211" s="235">
        <f>+D211*E211</f>
        <v>0</v>
      </c>
    </row>
    <row r="212" spans="1:6" ht="12.75">
      <c r="A212" s="276"/>
      <c r="B212" s="236"/>
      <c r="C212" s="11"/>
      <c r="D212" s="238"/>
      <c r="E212" s="238"/>
      <c r="F212" s="235"/>
    </row>
    <row r="213" spans="1:6" ht="12.75">
      <c r="A213" s="276" t="s">
        <v>22</v>
      </c>
      <c r="B213" s="236" t="s">
        <v>383</v>
      </c>
      <c r="C213" s="11" t="s">
        <v>4</v>
      </c>
      <c r="D213" s="238">
        <v>1</v>
      </c>
      <c r="E213" s="238"/>
      <c r="F213" s="235">
        <f>+D213*E213</f>
        <v>0</v>
      </c>
    </row>
    <row r="214" spans="1:6" ht="12.75">
      <c r="A214" s="276"/>
      <c r="B214" s="236"/>
      <c r="C214" s="11"/>
      <c r="D214" s="238"/>
      <c r="E214" s="238"/>
      <c r="F214" s="235"/>
    </row>
    <row r="215" spans="1:6" ht="12.75">
      <c r="A215" s="228"/>
      <c r="B215" s="252" t="s">
        <v>384</v>
      </c>
      <c r="C215" s="11"/>
      <c r="D215" s="238"/>
      <c r="E215" s="238"/>
      <c r="F215" s="235"/>
    </row>
    <row r="216" spans="1:6" ht="12.75">
      <c r="A216" s="228"/>
      <c r="B216" s="236"/>
      <c r="C216" s="11"/>
      <c r="D216" s="238"/>
      <c r="E216" s="238"/>
      <c r="F216" s="235"/>
    </row>
    <row r="217" spans="1:6" ht="12.75">
      <c r="A217" s="276" t="s">
        <v>25</v>
      </c>
      <c r="B217" s="236" t="s">
        <v>385</v>
      </c>
      <c r="C217" s="11"/>
      <c r="D217" s="238"/>
      <c r="E217" s="238"/>
      <c r="F217" s="235"/>
    </row>
    <row r="218" spans="1:6" ht="12.75">
      <c r="A218" s="228"/>
      <c r="B218" s="236" t="s">
        <v>386</v>
      </c>
      <c r="C218" s="11" t="s">
        <v>4</v>
      </c>
      <c r="D218" s="238">
        <v>1</v>
      </c>
      <c r="E218" s="238"/>
      <c r="F218" s="235">
        <f>+D218*E218</f>
        <v>0</v>
      </c>
    </row>
    <row r="219" spans="1:6" ht="12.75">
      <c r="A219" s="276"/>
      <c r="B219" s="236"/>
      <c r="C219" s="11"/>
      <c r="D219" s="238"/>
      <c r="E219" s="238"/>
      <c r="F219" s="235"/>
    </row>
    <row r="220" spans="1:6" ht="12.75">
      <c r="A220" s="262"/>
      <c r="B220" s="252" t="s">
        <v>387</v>
      </c>
      <c r="C220" s="11"/>
      <c r="D220" s="238"/>
      <c r="E220" s="238"/>
      <c r="F220" s="242"/>
    </row>
    <row r="221" spans="1:6" ht="12.75">
      <c r="A221" s="228"/>
      <c r="B221" s="236"/>
      <c r="C221" s="11"/>
      <c r="D221" s="238"/>
      <c r="E221" s="238"/>
      <c r="F221" s="235"/>
    </row>
    <row r="222" spans="1:6" ht="12.75">
      <c r="A222" s="276" t="s">
        <v>3</v>
      </c>
      <c r="B222" s="236" t="s">
        <v>388</v>
      </c>
      <c r="C222" s="11"/>
      <c r="D222" s="238"/>
      <c r="E222" s="238"/>
      <c r="F222" s="235"/>
    </row>
    <row r="223" spans="1:6" ht="12.75">
      <c r="A223" s="228"/>
      <c r="B223" s="236" t="s">
        <v>386</v>
      </c>
      <c r="C223" s="11" t="s">
        <v>4</v>
      </c>
      <c r="D223" s="238">
        <v>1</v>
      </c>
      <c r="E223" s="238"/>
      <c r="F223" s="235">
        <f>+D223*E223</f>
        <v>0</v>
      </c>
    </row>
    <row r="224" spans="1:6" ht="12.75">
      <c r="A224" s="276"/>
      <c r="B224" s="236"/>
      <c r="C224" s="239"/>
      <c r="D224" s="240"/>
      <c r="E224" s="240"/>
      <c r="F224" s="241"/>
    </row>
    <row r="225" spans="1:6" s="165" customFormat="1" ht="17.25" thickBot="1">
      <c r="A225" s="278"/>
      <c r="B225" s="272" t="s">
        <v>454</v>
      </c>
      <c r="C225" s="279"/>
      <c r="D225" s="343"/>
      <c r="E225" s="280" t="s">
        <v>221</v>
      </c>
      <c r="F225" s="293">
        <f>SUM(F164:F223)</f>
        <v>0</v>
      </c>
    </row>
    <row r="226" spans="1:6" ht="13.5" thickTop="1">
      <c r="A226" s="262"/>
      <c r="B226" s="252"/>
      <c r="C226" s="11"/>
      <c r="D226" s="238"/>
      <c r="E226" s="238"/>
      <c r="F226" s="242" t="s">
        <v>50</v>
      </c>
    </row>
    <row r="227" spans="1:6" ht="12.75">
      <c r="A227" s="228"/>
      <c r="B227" s="250"/>
      <c r="C227" s="11"/>
      <c r="D227" s="238"/>
      <c r="E227" s="238"/>
      <c r="F227" s="242"/>
    </row>
    <row r="228" spans="1:6" ht="12.75">
      <c r="A228" s="228"/>
      <c r="B228" s="250"/>
      <c r="C228" s="11"/>
      <c r="D228" s="238"/>
      <c r="E228" s="238"/>
      <c r="F228" s="242"/>
    </row>
    <row r="229" spans="1:6" ht="17.25" thickBot="1">
      <c r="A229" s="277" t="s">
        <v>40</v>
      </c>
      <c r="B229" s="271" t="s">
        <v>455</v>
      </c>
      <c r="C229" s="269"/>
      <c r="D229" s="342"/>
      <c r="E229" s="267"/>
      <c r="F229" s="270"/>
    </row>
    <row r="230" spans="1:6" ht="13.5" thickTop="1">
      <c r="A230" s="228"/>
      <c r="B230" s="236"/>
      <c r="C230" s="11"/>
      <c r="D230" s="238"/>
      <c r="E230" s="238"/>
      <c r="F230" s="235"/>
    </row>
    <row r="231" spans="1:6" ht="12.75">
      <c r="A231" s="228"/>
      <c r="B231" s="252" t="s">
        <v>389</v>
      </c>
      <c r="C231" s="11"/>
      <c r="D231" s="237"/>
      <c r="E231" s="238"/>
      <c r="F231" s="235"/>
    </row>
    <row r="232" spans="1:6" ht="12.75">
      <c r="A232" s="228"/>
      <c r="B232" s="236"/>
      <c r="C232" s="219"/>
      <c r="D232" s="247"/>
      <c r="E232" s="247"/>
      <c r="F232" s="248"/>
    </row>
    <row r="233" spans="1:6" ht="12.75">
      <c r="A233" s="276" t="s">
        <v>291</v>
      </c>
      <c r="B233" s="236" t="s">
        <v>390</v>
      </c>
      <c r="C233" s="219"/>
      <c r="D233" s="247"/>
      <c r="E233" s="251"/>
      <c r="F233" s="248"/>
    </row>
    <row r="234" spans="1:6" ht="12.75">
      <c r="A234" s="228"/>
      <c r="B234" s="250" t="s">
        <v>391</v>
      </c>
      <c r="C234" s="219"/>
      <c r="D234" s="251"/>
      <c r="E234" s="251"/>
      <c r="F234" s="248"/>
    </row>
    <row r="235" spans="1:6" ht="12.75">
      <c r="A235" s="228"/>
      <c r="B235" s="236" t="s">
        <v>392</v>
      </c>
      <c r="C235" s="219" t="s">
        <v>184</v>
      </c>
      <c r="D235" s="247">
        <v>220</v>
      </c>
      <c r="E235" s="247"/>
      <c r="F235" s="248">
        <f>+D235*E235</f>
        <v>0</v>
      </c>
    </row>
    <row r="236" spans="1:6" ht="12.75">
      <c r="A236" s="276"/>
      <c r="B236" s="236"/>
      <c r="C236" s="219"/>
      <c r="D236" s="247"/>
      <c r="E236" s="251"/>
      <c r="F236" s="248"/>
    </row>
    <row r="237" spans="1:6" ht="12.75">
      <c r="A237" s="276" t="s">
        <v>291</v>
      </c>
      <c r="B237" s="236" t="s">
        <v>393</v>
      </c>
      <c r="C237" s="219"/>
      <c r="D237" s="247"/>
      <c r="E237" s="247"/>
      <c r="F237" s="248"/>
    </row>
    <row r="238" spans="1:6" ht="12.75">
      <c r="A238" s="276"/>
      <c r="B238" s="236" t="s">
        <v>394</v>
      </c>
      <c r="C238" s="219" t="s">
        <v>23</v>
      </c>
      <c r="D238" s="247">
        <v>2</v>
      </c>
      <c r="E238" s="251"/>
      <c r="F238" s="248">
        <f>+D238*E238</f>
        <v>0</v>
      </c>
    </row>
    <row r="239" spans="1:6" ht="12.75">
      <c r="A239" s="276"/>
      <c r="B239" s="236"/>
      <c r="C239" s="219"/>
      <c r="D239" s="247"/>
      <c r="E239" s="247"/>
      <c r="F239" s="248"/>
    </row>
    <row r="240" spans="1:6" ht="12.75">
      <c r="A240" s="276" t="s">
        <v>291</v>
      </c>
      <c r="B240" s="236" t="s">
        <v>395</v>
      </c>
      <c r="C240" s="219"/>
      <c r="D240" s="247"/>
      <c r="E240" s="247"/>
      <c r="F240" s="248"/>
    </row>
    <row r="241" spans="1:6" ht="12.75">
      <c r="A241" s="276"/>
      <c r="B241" s="236" t="s">
        <v>427</v>
      </c>
      <c r="C241" s="219" t="s">
        <v>184</v>
      </c>
      <c r="D241" s="247">
        <v>220</v>
      </c>
      <c r="E241" s="247"/>
      <c r="F241" s="248">
        <f>+D241*E241</f>
        <v>0</v>
      </c>
    </row>
    <row r="242" spans="1:6" ht="12.75">
      <c r="A242" s="276"/>
      <c r="B242" s="236"/>
      <c r="C242" s="219"/>
      <c r="D242" s="247"/>
      <c r="E242" s="247"/>
      <c r="F242" s="248"/>
    </row>
    <row r="243" spans="1:6" ht="12.75">
      <c r="A243" s="276" t="s">
        <v>291</v>
      </c>
      <c r="B243" s="236" t="s">
        <v>317</v>
      </c>
      <c r="C243" s="219"/>
      <c r="D243" s="247"/>
      <c r="E243" s="247"/>
      <c r="F243" s="248"/>
    </row>
    <row r="244" spans="1:6" ht="12.75">
      <c r="A244" s="228"/>
      <c r="B244" s="236" t="s">
        <v>396</v>
      </c>
      <c r="C244" s="219" t="s">
        <v>184</v>
      </c>
      <c r="D244" s="247">
        <v>20</v>
      </c>
      <c r="E244" s="247"/>
      <c r="F244" s="248">
        <f>+D244*E244</f>
        <v>0</v>
      </c>
    </row>
    <row r="245" spans="1:6" ht="12.75">
      <c r="A245" s="276"/>
      <c r="B245" s="236"/>
      <c r="C245" s="219"/>
      <c r="D245" s="247"/>
      <c r="E245" s="247"/>
      <c r="F245" s="248"/>
    </row>
    <row r="246" spans="1:6" ht="12.75">
      <c r="A246" s="276" t="s">
        <v>291</v>
      </c>
      <c r="B246" s="236" t="s">
        <v>397</v>
      </c>
      <c r="C246" s="219" t="s">
        <v>4</v>
      </c>
      <c r="D246" s="247">
        <v>1</v>
      </c>
      <c r="E246" s="247"/>
      <c r="F246" s="248">
        <f>+D246*E246</f>
        <v>0</v>
      </c>
    </row>
    <row r="247" spans="1:6" ht="12.75">
      <c r="A247" s="276"/>
      <c r="B247" s="236"/>
      <c r="C247" s="219"/>
      <c r="D247" s="247"/>
      <c r="E247" s="247"/>
      <c r="F247" s="248"/>
    </row>
    <row r="248" spans="1:6" ht="12.75">
      <c r="A248" s="276" t="s">
        <v>291</v>
      </c>
      <c r="B248" s="236" t="s">
        <v>398</v>
      </c>
      <c r="C248" s="219" t="s">
        <v>4</v>
      </c>
      <c r="D248" s="247">
        <v>1</v>
      </c>
      <c r="E248" s="247"/>
      <c r="F248" s="248">
        <f>+D248*E248</f>
        <v>0</v>
      </c>
    </row>
    <row r="249" spans="1:6" ht="12.75">
      <c r="A249" s="276"/>
      <c r="B249" s="236"/>
      <c r="C249" s="254"/>
      <c r="D249" s="255"/>
      <c r="E249" s="255"/>
      <c r="F249" s="256"/>
    </row>
    <row r="250" spans="1:6" ht="17.25" thickBot="1">
      <c r="A250" s="276"/>
      <c r="B250" s="282" t="s">
        <v>455</v>
      </c>
      <c r="C250" s="279"/>
      <c r="D250" s="344"/>
      <c r="E250" s="283" t="s">
        <v>221</v>
      </c>
      <c r="F250" s="293">
        <f>SUM(F233:F248)</f>
        <v>0</v>
      </c>
    </row>
    <row r="251" spans="1:6" ht="13.5" thickTop="1">
      <c r="A251" s="276"/>
      <c r="B251" s="236"/>
      <c r="C251" s="219"/>
      <c r="D251" s="247"/>
      <c r="E251" s="247"/>
      <c r="F251" s="257"/>
    </row>
    <row r="252" spans="1:6" ht="12.75">
      <c r="A252" s="228"/>
      <c r="B252" s="236"/>
      <c r="C252" s="11"/>
      <c r="D252" s="238"/>
      <c r="E252" s="238"/>
      <c r="F252" s="235"/>
    </row>
    <row r="253" spans="1:6" ht="12.75">
      <c r="A253" s="228"/>
      <c r="B253" s="249"/>
      <c r="C253" s="11"/>
      <c r="D253" s="238"/>
      <c r="E253" s="238"/>
      <c r="F253" s="235"/>
    </row>
    <row r="254" spans="1:6" ht="17.25" thickBot="1">
      <c r="A254" s="277" t="s">
        <v>46</v>
      </c>
      <c r="B254" s="271" t="s">
        <v>456</v>
      </c>
      <c r="C254" s="284"/>
      <c r="D254" s="285"/>
      <c r="E254" s="285"/>
      <c r="F254" s="286"/>
    </row>
    <row r="255" spans="1:6" ht="13.5" thickTop="1">
      <c r="A255" s="228"/>
      <c r="B255" s="252"/>
      <c r="C255" s="219"/>
      <c r="D255" s="251"/>
      <c r="E255" s="251"/>
      <c r="F255" s="248"/>
    </row>
    <row r="256" spans="1:6" ht="12.75">
      <c r="A256" s="228"/>
      <c r="B256" s="252" t="s">
        <v>399</v>
      </c>
      <c r="C256" s="219"/>
      <c r="D256" s="251"/>
      <c r="E256" s="251"/>
      <c r="F256" s="248"/>
    </row>
    <row r="257" spans="1:6" ht="12.75">
      <c r="A257" s="228"/>
      <c r="B257" s="250"/>
      <c r="C257" s="219"/>
      <c r="D257" s="251"/>
      <c r="E257" s="251"/>
      <c r="F257" s="248"/>
    </row>
    <row r="258" spans="1:6" ht="12.75">
      <c r="A258" s="228"/>
      <c r="B258" s="250" t="s">
        <v>400</v>
      </c>
      <c r="C258" s="219"/>
      <c r="D258" s="251"/>
      <c r="E258" s="251"/>
      <c r="F258" s="248"/>
    </row>
    <row r="259" spans="1:6" ht="12.75">
      <c r="A259" s="228" t="s">
        <v>7</v>
      </c>
      <c r="B259" s="250" t="s">
        <v>460</v>
      </c>
      <c r="C259" s="219" t="s">
        <v>23</v>
      </c>
      <c r="D259" s="251">
        <v>1</v>
      </c>
      <c r="E259" s="251"/>
      <c r="F259" s="248">
        <f>+D259*E259</f>
        <v>0</v>
      </c>
    </row>
    <row r="260" spans="1:6" ht="12.75">
      <c r="A260" s="228" t="s">
        <v>8</v>
      </c>
      <c r="B260" s="250" t="s">
        <v>457</v>
      </c>
      <c r="C260" s="219" t="s">
        <v>23</v>
      </c>
      <c r="D260" s="251">
        <v>1</v>
      </c>
      <c r="E260" s="251"/>
      <c r="F260" s="248">
        <f>+D260*E260</f>
        <v>0</v>
      </c>
    </row>
    <row r="261" spans="1:6" ht="12.75">
      <c r="A261" s="228" t="s">
        <v>9</v>
      </c>
      <c r="B261" s="250" t="s">
        <v>458</v>
      </c>
      <c r="C261" s="219" t="s">
        <v>23</v>
      </c>
      <c r="D261" s="251">
        <v>1</v>
      </c>
      <c r="E261" s="251"/>
      <c r="F261" s="248">
        <f>+D261*E261</f>
        <v>0</v>
      </c>
    </row>
    <row r="262" spans="1:6" ht="12.75">
      <c r="A262" s="228" t="s">
        <v>10</v>
      </c>
      <c r="B262" s="236" t="s">
        <v>459</v>
      </c>
      <c r="C262" s="219" t="s">
        <v>23</v>
      </c>
      <c r="D262" s="247">
        <v>1</v>
      </c>
      <c r="E262" s="251"/>
      <c r="F262" s="248">
        <f>+D262*E262</f>
        <v>0</v>
      </c>
    </row>
    <row r="263" spans="1:6" ht="12.75">
      <c r="A263" s="228"/>
      <c r="B263" s="236"/>
      <c r="C263" s="219"/>
      <c r="D263" s="247"/>
      <c r="E263" s="251"/>
      <c r="F263" s="248"/>
    </row>
    <row r="264" spans="1:6" ht="12.75">
      <c r="A264" s="228" t="s">
        <v>12</v>
      </c>
      <c r="B264" s="250" t="s">
        <v>401</v>
      </c>
      <c r="C264" s="219"/>
      <c r="D264" s="251"/>
      <c r="E264" s="251"/>
      <c r="F264" s="248"/>
    </row>
    <row r="265" spans="1:6" ht="12.75">
      <c r="A265" s="228"/>
      <c r="B265" s="250" t="s">
        <v>402</v>
      </c>
      <c r="C265" s="219"/>
      <c r="D265" s="251"/>
      <c r="E265" s="251"/>
      <c r="F265" s="248"/>
    </row>
    <row r="266" spans="1:6" ht="12.75">
      <c r="A266" s="228"/>
      <c r="B266" s="250" t="s">
        <v>403</v>
      </c>
      <c r="C266" s="219"/>
      <c r="D266" s="251"/>
      <c r="E266" s="251"/>
      <c r="F266" s="248"/>
    </row>
    <row r="267" spans="1:6" ht="12.75">
      <c r="A267" s="228"/>
      <c r="B267" s="250" t="s">
        <v>404</v>
      </c>
      <c r="C267" s="219"/>
      <c r="D267" s="251"/>
      <c r="E267" s="251"/>
      <c r="F267" s="248"/>
    </row>
    <row r="268" spans="1:6" ht="12.75">
      <c r="A268" s="228"/>
      <c r="B268" s="250" t="s">
        <v>405</v>
      </c>
      <c r="C268" s="219"/>
      <c r="D268" s="251"/>
      <c r="E268" s="251"/>
      <c r="F268" s="248"/>
    </row>
    <row r="269" spans="1:6" ht="12.75">
      <c r="A269" s="228"/>
      <c r="B269" s="250" t="s">
        <v>428</v>
      </c>
      <c r="C269" s="219"/>
      <c r="D269" s="251"/>
      <c r="E269" s="251"/>
      <c r="F269" s="248"/>
    </row>
    <row r="270" spans="1:6" ht="12.75">
      <c r="A270" s="228"/>
      <c r="B270" s="250" t="s">
        <v>406</v>
      </c>
      <c r="C270" s="219" t="s">
        <v>23</v>
      </c>
      <c r="D270" s="251">
        <v>4</v>
      </c>
      <c r="E270" s="251"/>
      <c r="F270" s="248">
        <f>+D270*E270</f>
        <v>0</v>
      </c>
    </row>
    <row r="271" spans="1:6" ht="12.75">
      <c r="A271" s="228"/>
      <c r="B271" s="250"/>
      <c r="C271" s="219"/>
      <c r="D271" s="251"/>
      <c r="E271" s="251"/>
      <c r="F271" s="248"/>
    </row>
    <row r="272" spans="1:6" ht="12.75">
      <c r="A272" s="228" t="s">
        <v>13</v>
      </c>
      <c r="B272" s="250" t="s">
        <v>407</v>
      </c>
      <c r="C272" s="219" t="s">
        <v>23</v>
      </c>
      <c r="D272" s="251">
        <v>1</v>
      </c>
      <c r="E272" s="251"/>
      <c r="F272" s="248">
        <f>+D272*E272</f>
        <v>0</v>
      </c>
    </row>
    <row r="273" spans="1:6" ht="12.75">
      <c r="A273" s="228"/>
      <c r="B273" s="250"/>
      <c r="C273" s="219"/>
      <c r="D273" s="251"/>
      <c r="E273" s="251"/>
      <c r="F273" s="248"/>
    </row>
    <row r="274" spans="1:6" ht="12.75">
      <c r="A274" s="228" t="s">
        <v>14</v>
      </c>
      <c r="B274" s="250" t="s">
        <v>408</v>
      </c>
      <c r="C274" s="219" t="s">
        <v>23</v>
      </c>
      <c r="D274" s="251">
        <v>1</v>
      </c>
      <c r="E274" s="251"/>
      <c r="F274" s="248">
        <f>+D274*E274</f>
        <v>0</v>
      </c>
    </row>
    <row r="275" spans="1:6" ht="12.75">
      <c r="A275" s="228"/>
      <c r="B275" s="250"/>
      <c r="C275" s="219"/>
      <c r="D275" s="251"/>
      <c r="E275" s="251"/>
      <c r="F275" s="248"/>
    </row>
    <row r="276" spans="1:6" ht="12.75">
      <c r="A276" s="228"/>
      <c r="B276" s="252" t="s">
        <v>409</v>
      </c>
      <c r="C276" s="219"/>
      <c r="D276" s="251"/>
      <c r="E276" s="251"/>
      <c r="F276" s="248"/>
    </row>
    <row r="277" spans="1:6" ht="12.75">
      <c r="A277" s="228"/>
      <c r="B277" s="236"/>
      <c r="C277" s="219"/>
      <c r="D277" s="251"/>
      <c r="E277" s="251"/>
      <c r="F277" s="248"/>
    </row>
    <row r="278" spans="1:6" ht="12.75">
      <c r="A278" s="228" t="s">
        <v>15</v>
      </c>
      <c r="B278" s="236" t="s">
        <v>410</v>
      </c>
      <c r="C278" s="219" t="s">
        <v>23</v>
      </c>
      <c r="D278" s="251">
        <v>1</v>
      </c>
      <c r="E278" s="251"/>
      <c r="F278" s="248">
        <f>+D278*E278</f>
        <v>0</v>
      </c>
    </row>
    <row r="279" spans="1:6" ht="12.75">
      <c r="A279" s="228"/>
      <c r="B279" s="236" t="s">
        <v>411</v>
      </c>
      <c r="C279" s="219"/>
      <c r="D279" s="251"/>
      <c r="E279" s="251"/>
      <c r="F279" s="248"/>
    </row>
    <row r="280" spans="1:6" ht="12.75">
      <c r="A280" s="228"/>
      <c r="B280" s="236" t="s">
        <v>412</v>
      </c>
      <c r="C280" s="219"/>
      <c r="D280" s="251"/>
      <c r="E280" s="251"/>
      <c r="F280" s="248"/>
    </row>
    <row r="281" spans="1:6" ht="12.75">
      <c r="A281" s="228"/>
      <c r="B281" s="236" t="s">
        <v>413</v>
      </c>
      <c r="C281" s="219"/>
      <c r="D281" s="251"/>
      <c r="E281" s="251"/>
      <c r="F281" s="248"/>
    </row>
    <row r="282" spans="1:6" ht="12.75">
      <c r="A282" s="228"/>
      <c r="B282" s="236"/>
      <c r="C282" s="219"/>
      <c r="D282" s="251"/>
      <c r="E282" s="251"/>
      <c r="F282" s="248"/>
    </row>
    <row r="283" spans="1:6" ht="12.75">
      <c r="A283" s="228" t="s">
        <v>17</v>
      </c>
      <c r="B283" s="236" t="s">
        <v>414</v>
      </c>
      <c r="C283" s="219"/>
      <c r="D283" s="251"/>
      <c r="E283" s="251"/>
      <c r="F283" s="248"/>
    </row>
    <row r="284" spans="1:6" ht="12.75">
      <c r="A284" s="228"/>
      <c r="B284" s="236" t="s">
        <v>415</v>
      </c>
      <c r="C284" s="219" t="s">
        <v>23</v>
      </c>
      <c r="D284" s="251">
        <v>2</v>
      </c>
      <c r="E284" s="251"/>
      <c r="F284" s="248">
        <f>+D284*E284</f>
        <v>0</v>
      </c>
    </row>
    <row r="285" spans="1:6" ht="12.75">
      <c r="A285" s="228"/>
      <c r="B285" s="236"/>
      <c r="C285" s="219"/>
      <c r="D285" s="251"/>
      <c r="E285" s="251"/>
      <c r="F285" s="248"/>
    </row>
    <row r="286" spans="1:6" ht="12.75">
      <c r="A286" s="228" t="s">
        <v>18</v>
      </c>
      <c r="B286" s="236" t="s">
        <v>416</v>
      </c>
      <c r="C286" s="219" t="s">
        <v>23</v>
      </c>
      <c r="D286" s="251">
        <v>1</v>
      </c>
      <c r="E286" s="251"/>
      <c r="F286" s="248">
        <f>+D286*E286</f>
        <v>0</v>
      </c>
    </row>
    <row r="287" spans="1:6" ht="12.75">
      <c r="A287" s="228"/>
      <c r="B287" s="236"/>
      <c r="C287" s="219"/>
      <c r="D287" s="251"/>
      <c r="E287" s="251"/>
      <c r="F287" s="248"/>
    </row>
    <row r="288" spans="1:6" ht="12.75">
      <c r="A288" s="228" t="s">
        <v>19</v>
      </c>
      <c r="B288" s="236" t="s">
        <v>417</v>
      </c>
      <c r="C288" s="219" t="s">
        <v>4</v>
      </c>
      <c r="D288" s="251">
        <v>1</v>
      </c>
      <c r="E288" s="251"/>
      <c r="F288" s="248">
        <f>+D288*E288</f>
        <v>0</v>
      </c>
    </row>
    <row r="289" spans="1:6" ht="12.75">
      <c r="A289" s="228"/>
      <c r="B289" s="236" t="s">
        <v>418</v>
      </c>
      <c r="C289" s="219"/>
      <c r="D289" s="251"/>
      <c r="E289" s="251"/>
      <c r="F289" s="248"/>
    </row>
    <row r="290" spans="1:6" ht="12.75">
      <c r="A290" s="228"/>
      <c r="B290" s="250"/>
      <c r="C290" s="219"/>
      <c r="D290" s="251"/>
      <c r="E290" s="251"/>
      <c r="F290" s="248"/>
    </row>
    <row r="291" spans="1:6" ht="12.75">
      <c r="A291" s="228" t="s">
        <v>20</v>
      </c>
      <c r="B291" s="250" t="s">
        <v>419</v>
      </c>
      <c r="C291" s="219"/>
      <c r="D291" s="251"/>
      <c r="E291" s="251"/>
      <c r="F291" s="248"/>
    </row>
    <row r="292" spans="1:6" ht="12.75">
      <c r="A292" s="228"/>
      <c r="B292" s="250" t="s">
        <v>461</v>
      </c>
      <c r="C292" s="219" t="s">
        <v>184</v>
      </c>
      <c r="D292" s="251">
        <v>190</v>
      </c>
      <c r="E292" s="251"/>
      <c r="F292" s="248">
        <f>+D292*E292</f>
        <v>0</v>
      </c>
    </row>
    <row r="293" spans="1:6" ht="12.75">
      <c r="A293" s="228"/>
      <c r="B293" s="250"/>
      <c r="C293" s="219"/>
      <c r="D293" s="251"/>
      <c r="E293" s="251"/>
      <c r="F293" s="248"/>
    </row>
    <row r="294" spans="1:6" ht="12.75">
      <c r="A294" s="228" t="s">
        <v>21</v>
      </c>
      <c r="B294" s="236" t="s">
        <v>420</v>
      </c>
      <c r="C294" s="219"/>
      <c r="D294" s="247"/>
      <c r="E294" s="251"/>
      <c r="F294" s="248"/>
    </row>
    <row r="295" spans="1:6" ht="12.75">
      <c r="A295" s="228"/>
      <c r="B295" s="236" t="s">
        <v>462</v>
      </c>
      <c r="C295" s="219" t="s">
        <v>184</v>
      </c>
      <c r="D295" s="247">
        <v>190</v>
      </c>
      <c r="E295" s="247"/>
      <c r="F295" s="248">
        <f>+D295*E295</f>
        <v>0</v>
      </c>
    </row>
    <row r="296" spans="1:6" ht="12.75">
      <c r="A296" s="228"/>
      <c r="B296" s="250"/>
      <c r="C296" s="219"/>
      <c r="D296" s="251"/>
      <c r="E296" s="251"/>
      <c r="F296" s="248"/>
    </row>
    <row r="297" spans="1:6" ht="12.75">
      <c r="A297" s="228" t="s">
        <v>22</v>
      </c>
      <c r="B297" s="250" t="s">
        <v>398</v>
      </c>
      <c r="C297" s="219" t="s">
        <v>4</v>
      </c>
      <c r="D297" s="251">
        <v>1</v>
      </c>
      <c r="E297" s="251"/>
      <c r="F297" s="248">
        <f>+D297*E297</f>
        <v>0</v>
      </c>
    </row>
    <row r="298" spans="1:6" ht="12.75">
      <c r="A298" s="228" t="s">
        <v>50</v>
      </c>
      <c r="B298" s="250"/>
      <c r="C298" s="254"/>
      <c r="D298" s="258"/>
      <c r="E298" s="258"/>
      <c r="F298" s="256"/>
    </row>
    <row r="299" spans="1:6" ht="17.25" thickBot="1">
      <c r="A299" s="228"/>
      <c r="B299" s="271" t="s">
        <v>456</v>
      </c>
      <c r="C299" s="281"/>
      <c r="D299" s="345"/>
      <c r="E299" s="287" t="s">
        <v>221</v>
      </c>
      <c r="F299" s="286">
        <f>SUM(F259:F297)</f>
        <v>0</v>
      </c>
    </row>
    <row r="300" spans="1:6" ht="13.5" thickTop="1">
      <c r="A300" s="262"/>
      <c r="B300" s="259"/>
      <c r="C300" s="219"/>
      <c r="D300" s="251"/>
      <c r="E300" s="251"/>
      <c r="F300" s="257" t="s">
        <v>50</v>
      </c>
    </row>
    <row r="301" spans="1:6" ht="12.75">
      <c r="A301" s="228"/>
      <c r="B301" s="249"/>
      <c r="C301" s="219"/>
      <c r="D301" s="251"/>
      <c r="E301" s="251"/>
      <c r="F301" s="248"/>
    </row>
    <row r="302" spans="1:6" ht="12.75">
      <c r="A302" s="228"/>
      <c r="B302" s="249"/>
      <c r="C302" s="219"/>
      <c r="D302" s="251"/>
      <c r="E302" s="251"/>
      <c r="F302" s="248"/>
    </row>
    <row r="303" spans="1:6" ht="12.75">
      <c r="A303" s="228"/>
      <c r="B303" s="249"/>
      <c r="C303" s="219"/>
      <c r="D303" s="251"/>
      <c r="E303" s="251"/>
      <c r="F303" s="248"/>
    </row>
    <row r="304" spans="1:6" ht="17.25" thickBot="1">
      <c r="A304" s="277" t="s">
        <v>47</v>
      </c>
      <c r="B304" s="271" t="s">
        <v>463</v>
      </c>
      <c r="C304" s="284"/>
      <c r="D304" s="285"/>
      <c r="E304" s="285"/>
      <c r="F304" s="270"/>
    </row>
    <row r="305" spans="1:6" ht="17.25" thickTop="1">
      <c r="A305" s="288"/>
      <c r="B305" s="289"/>
      <c r="C305" s="290"/>
      <c r="D305" s="291"/>
      <c r="E305" s="291"/>
      <c r="F305" s="292"/>
    </row>
    <row r="306" spans="1:6" ht="12.75">
      <c r="A306" s="262"/>
      <c r="B306" s="252" t="s">
        <v>464</v>
      </c>
      <c r="C306" s="231"/>
      <c r="D306" s="346"/>
      <c r="E306" s="260"/>
      <c r="F306" s="242"/>
    </row>
    <row r="307" spans="1:6" ht="12.75">
      <c r="A307" s="262"/>
      <c r="B307" s="252" t="s">
        <v>421</v>
      </c>
      <c r="C307" s="231"/>
      <c r="D307" s="346"/>
      <c r="E307" s="260"/>
      <c r="F307" s="257"/>
    </row>
    <row r="308" spans="1:6" ht="12.75">
      <c r="A308" s="228"/>
      <c r="B308" s="249"/>
      <c r="C308" s="219"/>
      <c r="D308" s="247"/>
      <c r="E308" s="247"/>
      <c r="F308" s="248"/>
    </row>
    <row r="309" spans="1:6" ht="12.75">
      <c r="A309" s="228" t="s">
        <v>7</v>
      </c>
      <c r="B309" s="250" t="s">
        <v>422</v>
      </c>
      <c r="C309" s="219"/>
      <c r="D309" s="251"/>
      <c r="E309" s="251"/>
      <c r="F309" s="248"/>
    </row>
    <row r="310" spans="1:6" ht="12.75">
      <c r="A310" s="228"/>
      <c r="B310" s="250" t="s">
        <v>391</v>
      </c>
      <c r="C310" s="219"/>
      <c r="D310" s="251"/>
      <c r="E310" s="251"/>
      <c r="F310" s="248"/>
    </row>
    <row r="311" spans="1:6" ht="12.75">
      <c r="A311" s="276"/>
      <c r="B311" s="236" t="s">
        <v>423</v>
      </c>
      <c r="C311" s="219" t="s">
        <v>184</v>
      </c>
      <c r="D311" s="247">
        <v>250</v>
      </c>
      <c r="E311" s="251"/>
      <c r="F311" s="248">
        <f>+D311*E311</f>
        <v>0</v>
      </c>
    </row>
    <row r="312" spans="1:6" ht="12.75">
      <c r="A312" s="228"/>
      <c r="B312" s="250"/>
      <c r="C312" s="219"/>
      <c r="D312" s="251"/>
      <c r="E312" s="251"/>
      <c r="F312" s="248"/>
    </row>
    <row r="313" spans="1:6" ht="12.75">
      <c r="A313" s="228" t="s">
        <v>8</v>
      </c>
      <c r="B313" s="236" t="s">
        <v>395</v>
      </c>
      <c r="C313" s="219"/>
      <c r="D313" s="251"/>
      <c r="E313" s="251"/>
      <c r="F313" s="248"/>
    </row>
    <row r="314" spans="1:6" ht="12.75">
      <c r="A314" s="228"/>
      <c r="B314" s="236" t="s">
        <v>424</v>
      </c>
      <c r="C314" s="219" t="s">
        <v>184</v>
      </c>
      <c r="D314" s="251">
        <v>250</v>
      </c>
      <c r="E314" s="251"/>
      <c r="F314" s="248">
        <f>+D314*E314</f>
        <v>0</v>
      </c>
    </row>
    <row r="315" spans="1:6" ht="12.75">
      <c r="A315" s="228"/>
      <c r="B315" s="236"/>
      <c r="C315" s="219"/>
      <c r="D315" s="251"/>
      <c r="E315" s="251"/>
      <c r="F315" s="248"/>
    </row>
    <row r="316" spans="1:6" ht="12.75">
      <c r="A316" s="228" t="s">
        <v>9</v>
      </c>
      <c r="B316" s="250" t="s">
        <v>398</v>
      </c>
      <c r="C316" s="219" t="s">
        <v>4</v>
      </c>
      <c r="D316" s="251">
        <v>1</v>
      </c>
      <c r="E316" s="251"/>
      <c r="F316" s="248">
        <f>+D316*E316</f>
        <v>0</v>
      </c>
    </row>
    <row r="317" spans="1:6" ht="12.75">
      <c r="A317" s="228"/>
      <c r="B317" s="236"/>
      <c r="C317" s="254"/>
      <c r="D317" s="258"/>
      <c r="E317" s="258"/>
      <c r="F317" s="256"/>
    </row>
    <row r="318" spans="1:6" ht="17.25" thickBot="1">
      <c r="A318" s="228"/>
      <c r="B318" s="282" t="s">
        <v>463</v>
      </c>
      <c r="C318" s="279"/>
      <c r="D318" s="343"/>
      <c r="E318" s="280" t="s">
        <v>221</v>
      </c>
      <c r="F318" s="293">
        <f>SUM(F311:F316)</f>
        <v>0</v>
      </c>
    </row>
    <row r="319" spans="1:6" ht="13.5" thickTop="1">
      <c r="A319" s="228"/>
      <c r="B319" s="261"/>
      <c r="C319" s="219"/>
      <c r="D319" s="251"/>
      <c r="E319" s="251"/>
      <c r="F319" s="257" t="s">
        <v>50</v>
      </c>
    </row>
    <row r="320" spans="1:6" ht="12.75">
      <c r="A320" s="228"/>
      <c r="B320" s="249"/>
      <c r="C320" s="219"/>
      <c r="D320" s="251"/>
      <c r="E320" s="251"/>
      <c r="F320" s="248"/>
    </row>
    <row r="321" spans="1:6" ht="12.75">
      <c r="A321" s="228"/>
      <c r="B321" s="249"/>
      <c r="C321" s="11"/>
      <c r="D321" s="238"/>
      <c r="E321" s="238"/>
      <c r="F321" s="235"/>
    </row>
    <row r="322" spans="1:6" ht="18.75" thickBot="1">
      <c r="B322" s="301" t="s">
        <v>138</v>
      </c>
      <c r="C322" s="167"/>
      <c r="D322" s="163"/>
      <c r="E322" s="302" t="s">
        <v>221</v>
      </c>
      <c r="F322" s="303">
        <f>+F318+F299+F250+F225+F157+F74</f>
        <v>0</v>
      </c>
    </row>
    <row r="323" spans="1:6" ht="16.5" thickTop="1"/>
  </sheetData>
  <mergeCells count="4">
    <mergeCell ref="B9:F9"/>
    <mergeCell ref="B11:F11"/>
    <mergeCell ref="B13:F13"/>
    <mergeCell ref="B15:F15"/>
  </mergeCells>
  <pageMargins left="1.1811023622047245" right="0.19685039370078741" top="0.78740157480314965" bottom="0.78740157480314965" header="0.31496062992125984" footer="0.31496062992125984"/>
  <pageSetup paperSize="9" orientation="portrait" r:id="rId1"/>
  <headerFooter>
    <oddHeader>&amp;RProjekt PREHOD S-G</oddHeader>
    <oddFooter>&amp;CELEKTRO-INSTALACIJSKA DELA&amp;R&amp;P / &amp;N</oddFooter>
  </headerFooter>
  <rowBreaks count="5" manualBreakCount="5">
    <brk id="31" max="16383" man="1"/>
    <brk id="129" max="16383" man="1"/>
    <brk id="182" max="16383" man="1"/>
    <brk id="235" max="16383" man="1"/>
    <brk id="28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sheetPr>
  <dimension ref="A2:F37"/>
  <sheetViews>
    <sheetView topLeftCell="A13" workbookViewId="0">
      <selection activeCell="F36" sqref="F36"/>
    </sheetView>
  </sheetViews>
  <sheetFormatPr defaultRowHeight="12.75"/>
  <cols>
    <col min="1" max="1" width="4.140625" style="219" customWidth="1"/>
    <col min="2" max="2" width="51.7109375" style="219" customWidth="1"/>
    <col min="3" max="3" width="3.5703125" style="219" customWidth="1"/>
    <col min="4" max="4" width="7.28515625" style="219" customWidth="1"/>
    <col min="5" max="5" width="10.5703125" style="219" customWidth="1"/>
    <col min="6" max="6" width="12" style="219" customWidth="1"/>
    <col min="7" max="16384" width="9.140625" style="219"/>
  </cols>
  <sheetData>
    <row r="2" spans="1:6" ht="17.25" customHeight="1">
      <c r="A2" s="194"/>
      <c r="B2" s="195" t="s">
        <v>24</v>
      </c>
      <c r="C2" s="196" t="s">
        <v>51</v>
      </c>
      <c r="D2" s="197" t="s">
        <v>52</v>
      </c>
      <c r="E2" s="197" t="s">
        <v>53</v>
      </c>
      <c r="F2" s="198" t="s">
        <v>54</v>
      </c>
    </row>
    <row r="4" spans="1:6" s="222" customFormat="1" ht="23.25" customHeight="1" thickBot="1">
      <c r="A4" s="220" t="s">
        <v>139</v>
      </c>
      <c r="B4" s="221" t="s">
        <v>270</v>
      </c>
      <c r="C4" s="221"/>
      <c r="D4" s="221"/>
      <c r="E4" s="221"/>
      <c r="F4" s="221"/>
    </row>
    <row r="5" spans="1:6" ht="13.5" thickTop="1"/>
    <row r="6" spans="1:6" ht="76.5" customHeight="1">
      <c r="B6" s="353" t="s">
        <v>258</v>
      </c>
      <c r="C6" s="353"/>
      <c r="D6" s="353"/>
      <c r="E6" s="353"/>
    </row>
    <row r="7" spans="1:6" ht="13.5" customHeight="1">
      <c r="B7" s="223"/>
      <c r="C7" s="223"/>
      <c r="D7" s="223"/>
      <c r="E7" s="223"/>
    </row>
    <row r="8" spans="1:6" s="227" customFormat="1" ht="16.5" customHeight="1">
      <c r="A8" s="219"/>
      <c r="B8" s="354" t="s">
        <v>259</v>
      </c>
      <c r="C8" s="354"/>
      <c r="D8" s="354"/>
      <c r="E8" s="354"/>
      <c r="F8" s="219"/>
    </row>
    <row r="9" spans="1:6" ht="12.75" customHeight="1">
      <c r="A9" s="228" t="s">
        <v>57</v>
      </c>
      <c r="B9" s="354" t="s">
        <v>264</v>
      </c>
      <c r="C9" s="354"/>
      <c r="D9" s="354"/>
      <c r="E9" s="354"/>
    </row>
    <row r="10" spans="1:6" ht="12.75" customHeight="1">
      <c r="A10" s="228" t="s">
        <v>57</v>
      </c>
      <c r="B10" s="354" t="s">
        <v>265</v>
      </c>
      <c r="C10" s="354"/>
      <c r="D10" s="354"/>
      <c r="E10" s="354"/>
    </row>
    <row r="11" spans="1:6" ht="12.75" customHeight="1">
      <c r="A11" s="228" t="s">
        <v>57</v>
      </c>
      <c r="B11" s="354" t="s">
        <v>266</v>
      </c>
      <c r="C11" s="354"/>
      <c r="D11" s="354"/>
      <c r="E11" s="354"/>
    </row>
    <row r="12" spans="1:6">
      <c r="A12" s="228" t="s">
        <v>50</v>
      </c>
    </row>
    <row r="13" spans="1:6" ht="15.75" customHeight="1">
      <c r="A13" s="228" t="s">
        <v>50</v>
      </c>
      <c r="B13" s="224" t="s">
        <v>260</v>
      </c>
    </row>
    <row r="14" spans="1:6">
      <c r="A14" s="228" t="s">
        <v>57</v>
      </c>
      <c r="B14" s="224" t="s">
        <v>268</v>
      </c>
    </row>
    <row r="15" spans="1:6">
      <c r="A15" s="228" t="s">
        <v>57</v>
      </c>
      <c r="B15" s="224" t="s">
        <v>269</v>
      </c>
    </row>
    <row r="16" spans="1:6">
      <c r="A16" s="228" t="s">
        <v>57</v>
      </c>
      <c r="B16" s="224" t="s">
        <v>267</v>
      </c>
    </row>
    <row r="17" spans="1:5">
      <c r="A17" s="228" t="s">
        <v>50</v>
      </c>
      <c r="B17" s="224"/>
    </row>
    <row r="18" spans="1:5" ht="15.75" customHeight="1">
      <c r="A18" s="228" t="s">
        <v>50</v>
      </c>
      <c r="B18" s="224" t="s">
        <v>261</v>
      </c>
    </row>
    <row r="19" spans="1:5">
      <c r="A19" s="228" t="s">
        <v>57</v>
      </c>
      <c r="B19" s="224" t="s">
        <v>274</v>
      </c>
    </row>
    <row r="20" spans="1:5">
      <c r="A20" s="228" t="s">
        <v>57</v>
      </c>
      <c r="B20" s="224" t="s">
        <v>273</v>
      </c>
    </row>
    <row r="21" spans="1:5">
      <c r="A21" s="228" t="s">
        <v>57</v>
      </c>
      <c r="B21" s="224" t="s">
        <v>272</v>
      </c>
    </row>
    <row r="22" spans="1:5">
      <c r="A22" s="228" t="s">
        <v>57</v>
      </c>
      <c r="B22" s="224" t="s">
        <v>271</v>
      </c>
    </row>
    <row r="23" spans="1:5">
      <c r="A23" s="228" t="s">
        <v>50</v>
      </c>
      <c r="B23" s="224"/>
    </row>
    <row r="24" spans="1:5" ht="53.25" customHeight="1">
      <c r="A24" s="228" t="s">
        <v>50</v>
      </c>
      <c r="B24" s="354" t="s">
        <v>275</v>
      </c>
      <c r="C24" s="354"/>
      <c r="D24" s="354"/>
      <c r="E24" s="354"/>
    </row>
    <row r="25" spans="1:5">
      <c r="A25" s="228" t="s">
        <v>57</v>
      </c>
      <c r="B25" s="224" t="s">
        <v>276</v>
      </c>
      <c r="C25" s="11"/>
      <c r="D25" s="11"/>
      <c r="E25" s="11"/>
    </row>
    <row r="26" spans="1:5">
      <c r="A26" s="228" t="s">
        <v>57</v>
      </c>
      <c r="B26" s="354" t="s">
        <v>277</v>
      </c>
      <c r="C26" s="354"/>
      <c r="D26" s="354"/>
      <c r="E26" s="354"/>
    </row>
    <row r="27" spans="1:5">
      <c r="A27" s="228" t="s">
        <v>57</v>
      </c>
      <c r="B27" s="224" t="s">
        <v>278</v>
      </c>
      <c r="C27" s="11"/>
      <c r="D27" s="11"/>
      <c r="E27" s="11"/>
    </row>
    <row r="28" spans="1:5">
      <c r="A28" s="228" t="s">
        <v>57</v>
      </c>
      <c r="B28" s="354" t="s">
        <v>279</v>
      </c>
      <c r="C28" s="354"/>
      <c r="D28" s="354"/>
      <c r="E28" s="354"/>
    </row>
    <row r="29" spans="1:5">
      <c r="A29" s="228"/>
      <c r="B29" s="230"/>
      <c r="C29" s="230"/>
      <c r="D29" s="230"/>
      <c r="E29" s="230"/>
    </row>
    <row r="30" spans="1:5" ht="16.5" customHeight="1">
      <c r="A30" s="228" t="s">
        <v>50</v>
      </c>
      <c r="B30" s="354" t="s">
        <v>262</v>
      </c>
      <c r="C30" s="354"/>
      <c r="D30" s="354"/>
      <c r="E30" s="354"/>
    </row>
    <row r="31" spans="1:5">
      <c r="A31" s="228" t="s">
        <v>57</v>
      </c>
      <c r="B31" s="354" t="s">
        <v>280</v>
      </c>
      <c r="C31" s="354"/>
      <c r="D31" s="354"/>
      <c r="E31" s="354"/>
    </row>
    <row r="32" spans="1:5">
      <c r="A32" s="228" t="s">
        <v>57</v>
      </c>
      <c r="B32" s="354" t="s">
        <v>281</v>
      </c>
      <c r="C32" s="354"/>
      <c r="D32" s="354"/>
      <c r="E32" s="354"/>
    </row>
    <row r="33" spans="1:6">
      <c r="A33" s="228" t="s">
        <v>57</v>
      </c>
      <c r="B33" s="224" t="s">
        <v>282</v>
      </c>
      <c r="C33" s="11"/>
      <c r="D33" s="11"/>
      <c r="E33" s="11"/>
    </row>
    <row r="34" spans="1:6">
      <c r="B34" s="224"/>
      <c r="C34" s="11"/>
      <c r="D34" s="11"/>
      <c r="E34" s="11"/>
    </row>
    <row r="35" spans="1:6">
      <c r="A35" s="231"/>
      <c r="B35" s="355"/>
      <c r="C35" s="355"/>
      <c r="D35" s="355"/>
      <c r="E35" s="355"/>
      <c r="F35" s="231"/>
    </row>
    <row r="36" spans="1:6" ht="20.25" customHeight="1" thickBot="1">
      <c r="A36" s="229"/>
      <c r="B36" s="221" t="s">
        <v>263</v>
      </c>
      <c r="C36" s="225" t="s">
        <v>4</v>
      </c>
      <c r="D36" s="225">
        <v>1</v>
      </c>
      <c r="E36" s="226"/>
      <c r="F36" s="226"/>
    </row>
    <row r="37" spans="1:6" ht="13.5" thickTop="1"/>
  </sheetData>
  <mergeCells count="12">
    <mergeCell ref="B35:E35"/>
    <mergeCell ref="B24:E24"/>
    <mergeCell ref="B26:E26"/>
    <mergeCell ref="B28:E28"/>
    <mergeCell ref="B30:E30"/>
    <mergeCell ref="B31:E31"/>
    <mergeCell ref="B32:E32"/>
    <mergeCell ref="B6:E6"/>
    <mergeCell ref="B8:E8"/>
    <mergeCell ref="B9:E9"/>
    <mergeCell ref="B10:E10"/>
    <mergeCell ref="B11:E11"/>
  </mergeCells>
  <pageMargins left="1.1811023622047245" right="0.19685039370078741" top="0.78740157480314965" bottom="0.78740157480314965" header="0.31496062992125984" footer="0.31496062992125984"/>
  <pageSetup paperSize="9" orientation="portrait" r:id="rId1"/>
  <headerFooter>
    <oddHeader>&amp;RProjekt PREHOD S-G</oddHeader>
    <oddFooter>&amp;CIzdelava PID&amp;R&amp;P /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2:F20"/>
  <sheetViews>
    <sheetView workbookViewId="0">
      <selection activeCell="F19" sqref="F19"/>
    </sheetView>
  </sheetViews>
  <sheetFormatPr defaultRowHeight="12.75"/>
  <cols>
    <col min="1" max="1" width="4.140625" style="219" customWidth="1"/>
    <col min="2" max="2" width="51.7109375" style="219" customWidth="1"/>
    <col min="3" max="3" width="3.5703125" style="219" customWidth="1"/>
    <col min="4" max="4" width="7.28515625" style="219" customWidth="1"/>
    <col min="5" max="5" width="10.5703125" style="219" customWidth="1"/>
    <col min="6" max="6" width="12" style="219" customWidth="1"/>
    <col min="7" max="16384" width="9.140625" style="219"/>
  </cols>
  <sheetData>
    <row r="2" spans="1:6" ht="17.25" customHeight="1">
      <c r="A2" s="28"/>
      <c r="B2" s="29" t="s">
        <v>24</v>
      </c>
      <c r="C2" s="30" t="s">
        <v>51</v>
      </c>
      <c r="D2" s="31" t="s">
        <v>52</v>
      </c>
      <c r="E2" s="31" t="s">
        <v>53</v>
      </c>
      <c r="F2" s="32" t="s">
        <v>54</v>
      </c>
    </row>
    <row r="4" spans="1:6" s="222" customFormat="1" ht="23.25" customHeight="1" thickBot="1">
      <c r="A4" s="220" t="s">
        <v>150</v>
      </c>
      <c r="B4" s="221" t="s">
        <v>140</v>
      </c>
      <c r="C4" s="221"/>
      <c r="D4" s="221"/>
      <c r="E4" s="221"/>
      <c r="F4" s="221"/>
    </row>
    <row r="5" spans="1:6" ht="13.5" thickTop="1"/>
    <row r="6" spans="1:6" ht="33.75" customHeight="1">
      <c r="A6" s="228"/>
      <c r="B6" s="354" t="s">
        <v>249</v>
      </c>
      <c r="C6" s="354"/>
      <c r="D6" s="354"/>
      <c r="E6" s="354"/>
    </row>
    <row r="7" spans="1:6" ht="36" customHeight="1">
      <c r="A7" s="228"/>
      <c r="B7" s="353" t="s">
        <v>250</v>
      </c>
      <c r="C7" s="353"/>
      <c r="D7" s="353"/>
      <c r="E7" s="353"/>
    </row>
    <row r="8" spans="1:6" ht="45" customHeight="1">
      <c r="A8" s="228"/>
      <c r="B8" s="353" t="s">
        <v>257</v>
      </c>
      <c r="C8" s="353"/>
      <c r="D8" s="353"/>
      <c r="E8" s="353"/>
    </row>
    <row r="9" spans="1:6" ht="20.25" customHeight="1">
      <c r="A9" s="228"/>
      <c r="B9" s="133"/>
      <c r="C9" s="133"/>
      <c r="D9" s="133"/>
      <c r="E9" s="133"/>
    </row>
    <row r="10" spans="1:6" ht="25.5" customHeight="1">
      <c r="A10" s="228"/>
      <c r="B10" s="133" t="s">
        <v>251</v>
      </c>
      <c r="C10" s="133"/>
      <c r="D10" s="133"/>
      <c r="E10" s="133"/>
    </row>
    <row r="11" spans="1:6" ht="18" customHeight="1">
      <c r="A11" s="228" t="s">
        <v>70</v>
      </c>
      <c r="B11" s="133" t="s">
        <v>256</v>
      </c>
      <c r="C11" s="133"/>
      <c r="D11" s="133"/>
      <c r="E11" s="133"/>
    </row>
    <row r="12" spans="1:6" ht="15.75" customHeight="1">
      <c r="A12" s="228" t="s">
        <v>70</v>
      </c>
      <c r="B12" s="133" t="s">
        <v>255</v>
      </c>
      <c r="C12" s="133"/>
      <c r="D12" s="133"/>
      <c r="E12" s="133"/>
    </row>
    <row r="13" spans="1:6" ht="27" customHeight="1">
      <c r="A13" s="228" t="s">
        <v>70</v>
      </c>
      <c r="B13" s="133" t="s">
        <v>254</v>
      </c>
      <c r="C13" s="133"/>
      <c r="D13" s="133"/>
      <c r="E13" s="133"/>
    </row>
    <row r="14" spans="1:6" ht="15.75" customHeight="1">
      <c r="A14" s="228" t="s">
        <v>70</v>
      </c>
      <c r="B14" s="133" t="s">
        <v>253</v>
      </c>
      <c r="C14" s="133"/>
      <c r="D14" s="133"/>
      <c r="E14" s="133"/>
    </row>
    <row r="15" spans="1:6">
      <c r="A15" s="228"/>
      <c r="B15" s="133"/>
      <c r="C15" s="133"/>
      <c r="D15" s="133"/>
      <c r="E15" s="133"/>
    </row>
    <row r="16" spans="1:6" ht="38.25" customHeight="1">
      <c r="A16" s="228"/>
      <c r="B16" s="353" t="s">
        <v>252</v>
      </c>
      <c r="C16" s="353"/>
      <c r="D16" s="353"/>
      <c r="E16" s="353"/>
    </row>
    <row r="17" spans="1:6" ht="13.5" customHeight="1">
      <c r="B17" s="224"/>
      <c r="C17" s="11"/>
      <c r="D17" s="11"/>
      <c r="E17" s="11"/>
    </row>
    <row r="18" spans="1:6" ht="13.5" customHeight="1">
      <c r="B18" s="354"/>
      <c r="C18" s="354"/>
      <c r="D18" s="354"/>
      <c r="E18" s="354"/>
    </row>
    <row r="19" spans="1:6" s="227" customFormat="1" ht="21.75" customHeight="1" thickBot="1">
      <c r="A19" s="229"/>
      <c r="B19" s="221" t="s">
        <v>140</v>
      </c>
      <c r="C19" s="225" t="s">
        <v>4</v>
      </c>
      <c r="D19" s="225">
        <v>1</v>
      </c>
      <c r="E19" s="226"/>
      <c r="F19" s="226"/>
    </row>
    <row r="20" spans="1:6" ht="13.5" thickTop="1"/>
  </sheetData>
  <mergeCells count="5">
    <mergeCell ref="B6:E6"/>
    <mergeCell ref="B7:E7"/>
    <mergeCell ref="B8:E8"/>
    <mergeCell ref="B16:E16"/>
    <mergeCell ref="B18:E18"/>
  </mergeCells>
  <pageMargins left="1.1811023622047245" right="0.19685039370078741" top="0.78740157480314965" bottom="0.78740157480314965" header="0.31496062992125984" footer="0.31496062992125984"/>
  <pageSetup paperSize="9" orientation="portrait" r:id="rId1"/>
  <headerFooter>
    <oddHeader>&amp;RProjekt PREHOD S-G</oddHeader>
    <oddFooter xml:space="preserve">&amp;CProjektantski nadzor&amp;R&amp;P / &amp;N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1B346D29C1E4647A20B8E603178D068" ma:contentTypeVersion="11" ma:contentTypeDescription="Create a new document." ma:contentTypeScope="" ma:versionID="624809fa2649ae9b81b90bfc12a47a59">
  <xsd:schema xmlns:xsd="http://www.w3.org/2001/XMLSchema" xmlns:xs="http://www.w3.org/2001/XMLSchema" xmlns:p="http://schemas.microsoft.com/office/2006/metadata/properties" xmlns:ns3="cb1b4341-d509-4062-8a3a-a5d857c36bc3" xmlns:ns4="4c34ca83-a741-4482-937d-535795150510" targetNamespace="http://schemas.microsoft.com/office/2006/metadata/properties" ma:root="true" ma:fieldsID="690ad1421508eb76c881c6d8c6e3c996" ns3:_="" ns4:_="">
    <xsd:import namespace="cb1b4341-d509-4062-8a3a-a5d857c36bc3"/>
    <xsd:import namespace="4c34ca83-a741-4482-937d-535795150510"/>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1b4341-d509-4062-8a3a-a5d857c36bc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c34ca83-a741-4482-937d-53579515051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D37A0D2-1BA5-4728-A460-2DECC9E104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1b4341-d509-4062-8a3a-a5d857c36bc3"/>
    <ds:schemaRef ds:uri="4c34ca83-a741-4482-937d-535795150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994327F-863C-4A17-A1F5-BE9CC8BE7BDF}">
  <ds:schemaRefs>
    <ds:schemaRef ds:uri="http://schemas.microsoft.com/sharepoint/v3/contenttype/forms"/>
  </ds:schemaRefs>
</ds:datastoreItem>
</file>

<file path=customXml/itemProps3.xml><?xml version="1.0" encoding="utf-8"?>
<ds:datastoreItem xmlns:ds="http://schemas.openxmlformats.org/officeDocument/2006/customXml" ds:itemID="{CA55B1A2-8A51-4BFE-A247-ECC7BEC9FF4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6</vt:i4>
      </vt:variant>
      <vt:variant>
        <vt:lpstr>Imenovani obsegi</vt:lpstr>
      </vt:variant>
      <vt:variant>
        <vt:i4>6</vt:i4>
      </vt:variant>
    </vt:vector>
  </HeadingPairs>
  <TitlesOfParts>
    <vt:vector size="12" baseType="lpstr">
      <vt:lpstr>REKAPITULACIJA</vt:lpstr>
      <vt:lpstr>Pripravljalno-zaključna dela</vt:lpstr>
      <vt:lpstr>Gradbeno-obrtniška dela</vt:lpstr>
      <vt:lpstr>Elektro-instalacijska dela</vt:lpstr>
      <vt:lpstr>Izdelava PID</vt:lpstr>
      <vt:lpstr>Projektantski nadzor</vt:lpstr>
      <vt:lpstr>'Gradbeno-obrtniška dela'!Področje_tiskanja</vt:lpstr>
      <vt:lpstr>REKAPITULACIJA!Področje_tiskanja</vt:lpstr>
      <vt:lpstr>'Elektro-instalacijska dela'!Tiskanje_naslovov</vt:lpstr>
      <vt:lpstr>'Gradbeno-obrtniška dela'!Tiskanje_naslovov</vt:lpstr>
      <vt:lpstr>'Pripravljalno-zaključna dela'!Tiskanje_naslovov</vt:lpstr>
      <vt:lpstr>'Projektantski nadzor'!Tiskanje_naslovov</vt:lpstr>
    </vt:vector>
  </TitlesOfParts>
  <Company>___</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___</dc:creator>
  <cp:lastModifiedBy>Barbara Habjan</cp:lastModifiedBy>
  <cp:lastPrinted>2020-03-03T17:39:26Z</cp:lastPrinted>
  <dcterms:created xsi:type="dcterms:W3CDTF">2004-11-18T13:58:29Z</dcterms:created>
  <dcterms:modified xsi:type="dcterms:W3CDTF">2020-05-20T10:09:13Z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0x01010081B346D29C1E4647A20B8E603178D068</vt:lpwstr>
  </property>
</Properties>
</file>