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S:\15-TEHNICNA SLUZBA\01_JAVNO NAROČANJE\05_JAVNO NAROČANJE 2018\JN-11_2018_NMV_Kavarna_GOI\04_RAZPISNA DOKUMENTACIJA\"/>
    </mc:Choice>
  </mc:AlternateContent>
  <bookViews>
    <workbookView xWindow="0" yWindow="0" windowWidth="28800" windowHeight="10065"/>
  </bookViews>
  <sheets>
    <sheet name="GLAVNA REKAPITULACIJA" sheetId="1" r:id="rId1"/>
    <sheet name="SPLOŠNO" sheetId="2" r:id="rId2"/>
    <sheet name="GRADBENA DELA" sheetId="10" r:id="rId3"/>
    <sheet name="OBRTNIŠKA DELA" sheetId="5" r:id="rId4"/>
    <sheet name="ELEKTRO INSTALACIJE" sheetId="6" r:id="rId5"/>
    <sheet name="STROJNE INSTALACIJE" sheetId="7" r:id="rId6"/>
    <sheet name="OSTALO" sheetId="9" r:id="rId7"/>
  </sheets>
  <definedNames>
    <definedName name="_xlnm.Print_Area" localSheetId="4">'ELEKTRO INSTALACIJE'!$A$1:$F$326</definedName>
    <definedName name="_xlnm.Print_Area" localSheetId="2">'GRADBENA DELA'!$A$2:$F$119</definedName>
    <definedName name="_xlnm.Print_Area" localSheetId="6">OSTALO!$A$2:$F$10</definedName>
    <definedName name="_xlnm.Print_Area" localSheetId="5">'STROJNE INSTALACIJE'!$A$1:$F$356</definedName>
    <definedName name="_xlnm.Print_Titles" localSheetId="4">'ELEKTRO INSTALACIJE'!$14:$14</definedName>
    <definedName name="_xlnm.Print_Titles" localSheetId="2">'GRADBENA DELA'!$8:$8</definedName>
    <definedName name="_xlnm.Print_Titles" localSheetId="3">'OBRTNIŠKA DELA'!$4:$4</definedName>
    <definedName name="_xlnm.Print_Titles" localSheetId="6">OSTALO!$4:$4</definedName>
    <definedName name="_xlnm.Print_Titles" localSheetId="5">'STROJNE INSTALACIJE'!$3:$3</definedName>
  </definedNames>
  <calcPr calcId="191029" iterate="1"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1" i="10" l="1"/>
  <c r="F12" i="10"/>
  <c r="F13" i="10"/>
  <c r="F14" i="10"/>
  <c r="F15" i="10"/>
  <c r="F16" i="10"/>
  <c r="F17" i="10"/>
  <c r="F18" i="10"/>
  <c r="F19" i="10"/>
  <c r="F20" i="10"/>
  <c r="F21" i="10"/>
  <c r="F22" i="10"/>
  <c r="F23" i="10"/>
  <c r="F24" i="10"/>
  <c r="F25" i="10"/>
  <c r="F26" i="10"/>
  <c r="F27" i="10"/>
  <c r="F28" i="10"/>
  <c r="F29" i="10"/>
  <c r="F30" i="10"/>
  <c r="F31" i="10"/>
  <c r="F32" i="10"/>
  <c r="F33" i="10"/>
  <c r="F34" i="10"/>
  <c r="F35" i="10"/>
  <c r="F36" i="10"/>
  <c r="F37" i="10"/>
  <c r="F38" i="10"/>
  <c r="F39" i="10"/>
  <c r="F40" i="10"/>
  <c r="F41" i="10"/>
  <c r="F42" i="10"/>
  <c r="F43" i="10"/>
  <c r="F44" i="10"/>
  <c r="F45" i="10"/>
  <c r="F46" i="10"/>
  <c r="F47" i="10"/>
  <c r="F48" i="10"/>
  <c r="F49" i="10"/>
  <c r="F50" i="10"/>
  <c r="F51" i="10"/>
  <c r="F52" i="10"/>
  <c r="F53" i="10"/>
  <c r="F54" i="10"/>
  <c r="F55" i="10"/>
  <c r="F56" i="10"/>
  <c r="F57" i="10"/>
  <c r="F58" i="10"/>
  <c r="F59" i="10"/>
  <c r="F60" i="10"/>
  <c r="F61" i="10"/>
  <c r="F62" i="10"/>
  <c r="F63" i="10"/>
  <c r="F64" i="10"/>
  <c r="F65" i="10"/>
  <c r="F66" i="10"/>
  <c r="F67" i="10"/>
  <c r="F68" i="10"/>
  <c r="F69" i="10"/>
  <c r="F70" i="10"/>
  <c r="F71" i="10"/>
  <c r="F72" i="10"/>
  <c r="F73" i="10"/>
  <c r="F74" i="10"/>
  <c r="F75" i="10"/>
  <c r="F76" i="10"/>
  <c r="F77" i="10"/>
  <c r="F78" i="10"/>
  <c r="F79" i="10"/>
  <c r="F80" i="10"/>
  <c r="F81" i="10"/>
  <c r="F82" i="10"/>
  <c r="F83" i="10"/>
  <c r="F84" i="10"/>
  <c r="F85" i="10"/>
  <c r="F86" i="10"/>
  <c r="F87" i="10"/>
  <c r="F88" i="10"/>
  <c r="F89" i="10"/>
  <c r="F90" i="10"/>
  <c r="F91" i="10"/>
  <c r="F92" i="10"/>
  <c r="F93" i="10"/>
  <c r="F94" i="10"/>
  <c r="F95" i="10"/>
  <c r="F96" i="10"/>
  <c r="F97" i="10"/>
  <c r="F98" i="10"/>
  <c r="F99" i="10"/>
  <c r="F100" i="10"/>
  <c r="F101" i="10"/>
  <c r="F102" i="10"/>
  <c r="F103" i="10"/>
  <c r="F104" i="10"/>
  <c r="F105" i="10"/>
  <c r="F106" i="10"/>
  <c r="F107" i="10"/>
  <c r="F108" i="10"/>
  <c r="F109" i="10"/>
  <c r="F110" i="10"/>
  <c r="F111" i="10"/>
  <c r="F112" i="10"/>
  <c r="F113" i="10"/>
  <c r="F114" i="10"/>
  <c r="F115" i="10"/>
  <c r="F116" i="10"/>
  <c r="F117" i="10"/>
  <c r="F119" i="10"/>
  <c r="F21" i="1"/>
  <c r="F8" i="5"/>
  <c r="F9" i="5"/>
  <c r="F10" i="5"/>
  <c r="F11" i="5"/>
  <c r="F12" i="5"/>
  <c r="F13" i="5"/>
  <c r="F14" i="5"/>
  <c r="F15" i="5"/>
  <c r="F16" i="5"/>
  <c r="F17" i="5"/>
  <c r="F18" i="5"/>
  <c r="F19" i="5"/>
  <c r="F20" i="5"/>
  <c r="F21" i="5"/>
  <c r="F22" i="5"/>
  <c r="F23" i="5"/>
  <c r="F24" i="5"/>
  <c r="F25" i="5"/>
  <c r="F26" i="5"/>
  <c r="F27" i="5"/>
  <c r="F28" i="5"/>
  <c r="F29" i="5"/>
  <c r="F30" i="5"/>
  <c r="F31" i="5"/>
  <c r="F32" i="5"/>
  <c r="F33" i="5"/>
  <c r="F34" i="5"/>
  <c r="F35" i="5"/>
  <c r="F36" i="5"/>
  <c r="F37" i="5"/>
  <c r="F38" i="5"/>
  <c r="F39" i="5"/>
  <c r="F40" i="5"/>
  <c r="F41" i="5"/>
  <c r="F42" i="5"/>
  <c r="F43" i="5"/>
  <c r="F44" i="5"/>
  <c r="F45" i="5"/>
  <c r="F46" i="5"/>
  <c r="F47" i="5"/>
  <c r="F48" i="5"/>
  <c r="F49" i="5"/>
  <c r="F50" i="5"/>
  <c r="F51" i="5"/>
  <c r="F52" i="5"/>
  <c r="F53" i="5"/>
  <c r="F54" i="5"/>
  <c r="F55" i="5"/>
  <c r="F56" i="5"/>
  <c r="F57" i="5"/>
  <c r="F58" i="5"/>
  <c r="F59" i="5"/>
  <c r="F60" i="5"/>
  <c r="F61" i="5"/>
  <c r="F62" i="5"/>
  <c r="F63" i="5"/>
  <c r="F64" i="5"/>
  <c r="F65" i="5"/>
  <c r="F66" i="5"/>
  <c r="F67" i="5"/>
  <c r="F68" i="5"/>
  <c r="F69" i="5"/>
  <c r="F70" i="5"/>
  <c r="F71" i="5"/>
  <c r="F72" i="5"/>
  <c r="F73" i="5"/>
  <c r="F74" i="5"/>
  <c r="F75" i="5"/>
  <c r="F76" i="5"/>
  <c r="F77" i="5"/>
  <c r="F78" i="5"/>
  <c r="F79" i="5"/>
  <c r="F80" i="5"/>
  <c r="F81" i="5"/>
  <c r="F82" i="5"/>
  <c r="F83" i="5"/>
  <c r="F84" i="5"/>
  <c r="F85" i="5"/>
  <c r="F86" i="5"/>
  <c r="F87" i="5"/>
  <c r="F88" i="5"/>
  <c r="F89" i="5"/>
  <c r="F90" i="5"/>
  <c r="F91" i="5"/>
  <c r="F92" i="5"/>
  <c r="F93" i="5"/>
  <c r="F94" i="5"/>
  <c r="F95" i="5"/>
  <c r="F96" i="5"/>
  <c r="F97" i="5"/>
  <c r="F98" i="5"/>
  <c r="F99" i="5"/>
  <c r="F100" i="5"/>
  <c r="F101" i="5"/>
  <c r="F102" i="5"/>
  <c r="F103" i="5"/>
  <c r="F104" i="5"/>
  <c r="F105" i="5"/>
  <c r="F106" i="5"/>
  <c r="F107" i="5"/>
  <c r="F108" i="5"/>
  <c r="F109" i="5"/>
  <c r="F110" i="5"/>
  <c r="F111" i="5"/>
  <c r="F112" i="5"/>
  <c r="F113" i="5"/>
  <c r="F114" i="5"/>
  <c r="F115" i="5"/>
  <c r="F116" i="5"/>
  <c r="F117" i="5"/>
  <c r="F118" i="5"/>
  <c r="F119" i="5"/>
  <c r="F120" i="5"/>
  <c r="F121" i="5"/>
  <c r="F122" i="5"/>
  <c r="F123" i="5"/>
  <c r="F124" i="5"/>
  <c r="F125" i="5"/>
  <c r="F126" i="5"/>
  <c r="F127" i="5"/>
  <c r="F128" i="5"/>
  <c r="F129" i="5"/>
  <c r="F130" i="5"/>
  <c r="F131" i="5"/>
  <c r="F132" i="5"/>
  <c r="F133" i="5"/>
  <c r="F134" i="5"/>
  <c r="F135" i="5"/>
  <c r="F136" i="5"/>
  <c r="F137" i="5"/>
  <c r="F138" i="5"/>
  <c r="F139" i="5"/>
  <c r="F140" i="5"/>
  <c r="F141" i="5"/>
  <c r="F142" i="5"/>
  <c r="F143" i="5"/>
  <c r="F144" i="5"/>
  <c r="F145" i="5"/>
  <c r="F146" i="5"/>
  <c r="F147" i="5"/>
  <c r="F148" i="5"/>
  <c r="F149" i="5"/>
  <c r="F150" i="5"/>
  <c r="F151" i="5"/>
  <c r="F152" i="5"/>
  <c r="F153" i="5"/>
  <c r="F154" i="5"/>
  <c r="F155" i="5"/>
  <c r="F156" i="5"/>
  <c r="F157" i="5"/>
  <c r="F158" i="5"/>
  <c r="F159" i="5"/>
  <c r="F160" i="5"/>
  <c r="F161" i="5"/>
  <c r="F162" i="5"/>
  <c r="F163" i="5"/>
  <c r="F164" i="5"/>
  <c r="F165" i="5"/>
  <c r="F166" i="5"/>
  <c r="F167" i="5"/>
  <c r="F168" i="5"/>
  <c r="F169" i="5"/>
  <c r="F170" i="5"/>
  <c r="F171" i="5"/>
  <c r="F172" i="5"/>
  <c r="F173" i="5"/>
  <c r="F174" i="5"/>
  <c r="F175" i="5"/>
  <c r="F176" i="5"/>
  <c r="F177" i="5"/>
  <c r="F178" i="5"/>
  <c r="F179" i="5"/>
  <c r="F180" i="5"/>
  <c r="F181" i="5"/>
  <c r="F182" i="5"/>
  <c r="F183" i="5"/>
  <c r="F184" i="5"/>
  <c r="F185" i="5"/>
  <c r="F186" i="5"/>
  <c r="F187" i="5"/>
  <c r="F188" i="5"/>
  <c r="F189" i="5"/>
  <c r="F190" i="5"/>
  <c r="F191" i="5"/>
  <c r="F192" i="5"/>
  <c r="F193" i="5"/>
  <c r="F194" i="5"/>
  <c r="F195" i="5"/>
  <c r="F196" i="5"/>
  <c r="F197" i="5"/>
  <c r="F198" i="5"/>
  <c r="F199" i="5"/>
  <c r="F200" i="5"/>
  <c r="F201" i="5"/>
  <c r="F202" i="5"/>
  <c r="F203" i="5"/>
  <c r="F204" i="5"/>
  <c r="F205" i="5"/>
  <c r="F206" i="5"/>
  <c r="F207" i="5"/>
  <c r="F208" i="5"/>
  <c r="F209" i="5"/>
  <c r="F210" i="5"/>
  <c r="F211" i="5"/>
  <c r="F212" i="5"/>
  <c r="F213" i="5"/>
  <c r="F214" i="5"/>
  <c r="F215" i="5"/>
  <c r="F216" i="5"/>
  <c r="F217" i="5"/>
  <c r="F218" i="5"/>
  <c r="F219" i="5"/>
  <c r="F220" i="5"/>
  <c r="F221" i="5"/>
  <c r="F222" i="5"/>
  <c r="F223" i="5"/>
  <c r="F224" i="5"/>
  <c r="F225" i="5"/>
  <c r="F226" i="5"/>
  <c r="F227" i="5"/>
  <c r="F228" i="5"/>
  <c r="F229" i="5"/>
  <c r="F230" i="5"/>
  <c r="F231" i="5"/>
  <c r="F232" i="5"/>
  <c r="F233" i="5"/>
  <c r="F234" i="5"/>
  <c r="F235" i="5"/>
  <c r="F236" i="5"/>
  <c r="F237" i="5"/>
  <c r="F238" i="5"/>
  <c r="F239" i="5"/>
  <c r="F240" i="5"/>
  <c r="F241" i="5"/>
  <c r="F242" i="5"/>
  <c r="F243" i="5"/>
  <c r="F244" i="5"/>
  <c r="F245" i="5"/>
  <c r="F246" i="5"/>
  <c r="F247" i="5"/>
  <c r="F248" i="5"/>
  <c r="F249" i="5"/>
  <c r="F251" i="5"/>
  <c r="F23" i="1"/>
  <c r="F18" i="6"/>
  <c r="F20" i="6"/>
  <c r="F22" i="6"/>
  <c r="F24" i="6"/>
  <c r="F26" i="6"/>
  <c r="F28" i="6"/>
  <c r="F30" i="6"/>
  <c r="F32" i="6"/>
  <c r="F34" i="6"/>
  <c r="F36" i="6"/>
  <c r="F38" i="6"/>
  <c r="F40" i="6"/>
  <c r="F43" i="6"/>
  <c r="F45" i="6"/>
  <c r="F47" i="6"/>
  <c r="F52" i="6"/>
  <c r="F53" i="6"/>
  <c r="F54" i="6"/>
  <c r="F57" i="6"/>
  <c r="F58" i="6"/>
  <c r="F59" i="6"/>
  <c r="F60" i="6"/>
  <c r="F61" i="6"/>
  <c r="F62" i="6"/>
  <c r="F65" i="6"/>
  <c r="F66" i="6"/>
  <c r="F69" i="6"/>
  <c r="F70" i="6"/>
  <c r="F73" i="6"/>
  <c r="F74" i="6"/>
  <c r="F77" i="6"/>
  <c r="F78" i="6"/>
  <c r="F81" i="6"/>
  <c r="F84" i="6"/>
  <c r="F85" i="6"/>
  <c r="F86" i="6"/>
  <c r="F89" i="6"/>
  <c r="F91" i="6"/>
  <c r="F93" i="6"/>
  <c r="F95" i="6"/>
  <c r="F97" i="6"/>
  <c r="F99" i="6"/>
  <c r="F105" i="6"/>
  <c r="F108" i="6"/>
  <c r="F111" i="6"/>
  <c r="F114" i="6"/>
  <c r="F115" i="6"/>
  <c r="F119" i="6"/>
  <c r="F123" i="6"/>
  <c r="F128" i="6"/>
  <c r="F130" i="6"/>
  <c r="F132" i="6"/>
  <c r="F134" i="6"/>
  <c r="F136" i="6"/>
  <c r="F139" i="6"/>
  <c r="F141" i="6"/>
  <c r="F143" i="6"/>
  <c r="F144" i="6"/>
  <c r="F155" i="6"/>
  <c r="F163" i="6"/>
  <c r="F166" i="6"/>
  <c r="F167" i="6"/>
  <c r="F170" i="6"/>
  <c r="F172" i="6"/>
  <c r="F174" i="6"/>
  <c r="F176" i="6"/>
  <c r="F178" i="6"/>
  <c r="F183" i="6"/>
  <c r="F188" i="6"/>
  <c r="F201" i="6"/>
  <c r="F205" i="6"/>
  <c r="F208" i="6"/>
  <c r="F211" i="6"/>
  <c r="F215" i="6"/>
  <c r="F218" i="6"/>
  <c r="F220" i="6"/>
  <c r="F222" i="6"/>
  <c r="F224" i="6"/>
  <c r="F226" i="6"/>
  <c r="F229" i="6"/>
  <c r="F232" i="6"/>
  <c r="F234" i="6"/>
  <c r="F236" i="6"/>
  <c r="F240" i="6"/>
  <c r="F243" i="6"/>
  <c r="F246" i="6"/>
  <c r="F249" i="6"/>
  <c r="F251" i="6"/>
  <c r="F253" i="6"/>
  <c r="F260" i="6"/>
  <c r="F263" i="6"/>
  <c r="F265" i="6"/>
  <c r="F271" i="6"/>
  <c r="F274" i="6"/>
  <c r="F277" i="6"/>
  <c r="F283" i="6"/>
  <c r="F288" i="6"/>
  <c r="F290" i="6"/>
  <c r="F293" i="6"/>
  <c r="F295" i="6"/>
  <c r="F297" i="6"/>
  <c r="F302" i="6"/>
  <c r="F305" i="6"/>
  <c r="F306" i="6"/>
  <c r="F307" i="6"/>
  <c r="F308" i="6"/>
  <c r="F310" i="6"/>
  <c r="F312" i="6"/>
  <c r="F316" i="6"/>
  <c r="F319" i="6"/>
  <c r="F322" i="6"/>
  <c r="F324" i="6"/>
  <c r="F326" i="6"/>
  <c r="F25" i="1"/>
  <c r="F16" i="7"/>
  <c r="F18" i="7"/>
  <c r="F19" i="7"/>
  <c r="F20" i="7"/>
  <c r="F21" i="7"/>
  <c r="F22" i="7"/>
  <c r="F23" i="7"/>
  <c r="F24" i="7"/>
  <c r="F25" i="7"/>
  <c r="F26" i="7"/>
  <c r="F27" i="7"/>
  <c r="F28" i="7"/>
  <c r="F29" i="7"/>
  <c r="F30" i="7"/>
  <c r="F31" i="7"/>
  <c r="F32" i="7"/>
  <c r="F33" i="7"/>
  <c r="F34" i="7"/>
  <c r="F35" i="7"/>
  <c r="F36" i="7"/>
  <c r="F37" i="7"/>
  <c r="F38" i="7"/>
  <c r="F39" i="7"/>
  <c r="F40" i="7"/>
  <c r="F41" i="7"/>
  <c r="F42" i="7"/>
  <c r="F43" i="7"/>
  <c r="F44" i="7"/>
  <c r="F45" i="7"/>
  <c r="F46" i="7"/>
  <c r="F47" i="7"/>
  <c r="F48" i="7"/>
  <c r="F49" i="7"/>
  <c r="F50" i="7"/>
  <c r="F51" i="7"/>
  <c r="F52" i="7"/>
  <c r="F53" i="7"/>
  <c r="F54" i="7"/>
  <c r="F55" i="7"/>
  <c r="F56" i="7"/>
  <c r="F57" i="7"/>
  <c r="F58" i="7"/>
  <c r="F59" i="7"/>
  <c r="F60" i="7"/>
  <c r="F61" i="7"/>
  <c r="F62" i="7"/>
  <c r="F63" i="7"/>
  <c r="F64" i="7"/>
  <c r="F65" i="7"/>
  <c r="F66" i="7"/>
  <c r="F67" i="7"/>
  <c r="F68" i="7"/>
  <c r="F69" i="7"/>
  <c r="F70" i="7"/>
  <c r="F71" i="7"/>
  <c r="F72" i="7"/>
  <c r="F73" i="7"/>
  <c r="F74" i="7"/>
  <c r="F75" i="7"/>
  <c r="F76" i="7"/>
  <c r="F77" i="7"/>
  <c r="F78" i="7"/>
  <c r="F79" i="7"/>
  <c r="F80" i="7"/>
  <c r="F81" i="7"/>
  <c r="F82" i="7"/>
  <c r="F83" i="7"/>
  <c r="F84" i="7"/>
  <c r="F85" i="7"/>
  <c r="F86" i="7"/>
  <c r="F87" i="7"/>
  <c r="F88" i="7"/>
  <c r="F89" i="7"/>
  <c r="F90" i="7"/>
  <c r="F91" i="7"/>
  <c r="F92" i="7"/>
  <c r="F93" i="7"/>
  <c r="F94" i="7"/>
  <c r="F95" i="7"/>
  <c r="F96" i="7"/>
  <c r="F97" i="7"/>
  <c r="F98" i="7"/>
  <c r="F99" i="7"/>
  <c r="F100" i="7"/>
  <c r="F101" i="7"/>
  <c r="F102" i="7"/>
  <c r="F103" i="7"/>
  <c r="F104" i="7"/>
  <c r="F105" i="7"/>
  <c r="F106" i="7"/>
  <c r="F107" i="7"/>
  <c r="F108" i="7"/>
  <c r="F109" i="7"/>
  <c r="F110" i="7"/>
  <c r="F111" i="7"/>
  <c r="F112" i="7"/>
  <c r="F113" i="7"/>
  <c r="F114" i="7"/>
  <c r="F115" i="7"/>
  <c r="F116" i="7"/>
  <c r="F117" i="7"/>
  <c r="F118" i="7"/>
  <c r="F119" i="7"/>
  <c r="F120" i="7"/>
  <c r="F121" i="7"/>
  <c r="F122" i="7"/>
  <c r="F123" i="7"/>
  <c r="F124" i="7"/>
  <c r="F125" i="7"/>
  <c r="F126" i="7"/>
  <c r="F127" i="7"/>
  <c r="F128" i="7"/>
  <c r="F129" i="7"/>
  <c r="F130" i="7"/>
  <c r="F131" i="7"/>
  <c r="F132" i="7"/>
  <c r="F133" i="7"/>
  <c r="F134" i="7"/>
  <c r="F135" i="7"/>
  <c r="F136" i="7"/>
  <c r="F137" i="7"/>
  <c r="F138" i="7"/>
  <c r="F139" i="7"/>
  <c r="F140" i="7"/>
  <c r="F141" i="7"/>
  <c r="F142" i="7"/>
  <c r="F143" i="7"/>
  <c r="F144" i="7"/>
  <c r="F145" i="7"/>
  <c r="F146" i="7"/>
  <c r="F147" i="7"/>
  <c r="F148" i="7"/>
  <c r="F149" i="7"/>
  <c r="F150" i="7"/>
  <c r="F151" i="7"/>
  <c r="F152" i="7"/>
  <c r="F153" i="7"/>
  <c r="F154" i="7"/>
  <c r="F155" i="7"/>
  <c r="F156" i="7"/>
  <c r="F157" i="7"/>
  <c r="F158" i="7"/>
  <c r="F159" i="7"/>
  <c r="F160" i="7"/>
  <c r="F161" i="7"/>
  <c r="F162" i="7"/>
  <c r="F163" i="7"/>
  <c r="F164" i="7"/>
  <c r="F165" i="7"/>
  <c r="F166" i="7"/>
  <c r="F167" i="7"/>
  <c r="F168" i="7"/>
  <c r="F169" i="7"/>
  <c r="F170" i="7"/>
  <c r="F171" i="7"/>
  <c r="F172" i="7"/>
  <c r="F173" i="7"/>
  <c r="F174" i="7"/>
  <c r="F175" i="7"/>
  <c r="F176" i="7"/>
  <c r="F177" i="7"/>
  <c r="F178" i="7"/>
  <c r="F179" i="7"/>
  <c r="F180" i="7"/>
  <c r="F181" i="7"/>
  <c r="F182" i="7"/>
  <c r="F183" i="7"/>
  <c r="F184" i="7"/>
  <c r="F185" i="7"/>
  <c r="F186" i="7"/>
  <c r="F187" i="7"/>
  <c r="F188" i="7"/>
  <c r="F189" i="7"/>
  <c r="F190" i="7"/>
  <c r="F191" i="7"/>
  <c r="F192" i="7"/>
  <c r="F193" i="7"/>
  <c r="F194" i="7"/>
  <c r="F195" i="7"/>
  <c r="F196" i="7"/>
  <c r="F197" i="7"/>
  <c r="F198" i="7"/>
  <c r="F199" i="7"/>
  <c r="F200" i="7"/>
  <c r="F201" i="7"/>
  <c r="F202" i="7"/>
  <c r="F203" i="7"/>
  <c r="F204" i="7"/>
  <c r="F205" i="7"/>
  <c r="F206" i="7"/>
  <c r="F207" i="7"/>
  <c r="F208" i="7"/>
  <c r="F209" i="7"/>
  <c r="F210" i="7"/>
  <c r="F211" i="7"/>
  <c r="F212" i="7"/>
  <c r="F213" i="7"/>
  <c r="F214" i="7"/>
  <c r="F215" i="7"/>
  <c r="F216" i="7"/>
  <c r="F217" i="7"/>
  <c r="F218" i="7"/>
  <c r="F219" i="7"/>
  <c r="F220" i="7"/>
  <c r="F221" i="7"/>
  <c r="F222" i="7"/>
  <c r="F223" i="7"/>
  <c r="F224" i="7"/>
  <c r="F225" i="7"/>
  <c r="F226" i="7"/>
  <c r="F227" i="7"/>
  <c r="F228" i="7"/>
  <c r="F229" i="7"/>
  <c r="F230" i="7"/>
  <c r="F231" i="7"/>
  <c r="F232" i="7"/>
  <c r="F233" i="7"/>
  <c r="F234" i="7"/>
  <c r="F235" i="7"/>
  <c r="F236" i="7"/>
  <c r="F237" i="7"/>
  <c r="F238" i="7"/>
  <c r="F239" i="7"/>
  <c r="F240" i="7"/>
  <c r="F241" i="7"/>
  <c r="F242" i="7"/>
  <c r="F243" i="7"/>
  <c r="F244" i="7"/>
  <c r="F245" i="7"/>
  <c r="F246" i="7"/>
  <c r="F247" i="7"/>
  <c r="F248" i="7"/>
  <c r="F249" i="7"/>
  <c r="F250" i="7"/>
  <c r="F251" i="7"/>
  <c r="F252" i="7"/>
  <c r="F253" i="7"/>
  <c r="F254" i="7"/>
  <c r="F255" i="7"/>
  <c r="F256" i="7"/>
  <c r="F257" i="7"/>
  <c r="F258" i="7"/>
  <c r="F259" i="7"/>
  <c r="F260" i="7"/>
  <c r="F261" i="7"/>
  <c r="F262" i="7"/>
  <c r="F263" i="7"/>
  <c r="F264" i="7"/>
  <c r="F265" i="7"/>
  <c r="F266" i="7"/>
  <c r="F267" i="7"/>
  <c r="F268" i="7"/>
  <c r="F269" i="7"/>
  <c r="F270" i="7"/>
  <c r="F271" i="7"/>
  <c r="F272" i="7"/>
  <c r="F273" i="7"/>
  <c r="F274" i="7"/>
  <c r="F275" i="7"/>
  <c r="F276" i="7"/>
  <c r="F277" i="7"/>
  <c r="F278" i="7"/>
  <c r="F279" i="7"/>
  <c r="F280" i="7"/>
  <c r="F281" i="7"/>
  <c r="F282" i="7"/>
  <c r="F283" i="7"/>
  <c r="F284" i="7"/>
  <c r="F285" i="7"/>
  <c r="F286" i="7"/>
  <c r="F287" i="7"/>
  <c r="F288" i="7"/>
  <c r="F289" i="7"/>
  <c r="F290" i="7"/>
  <c r="F291" i="7"/>
  <c r="F292" i="7"/>
  <c r="F293" i="7"/>
  <c r="F294" i="7"/>
  <c r="F295" i="7"/>
  <c r="F296" i="7"/>
  <c r="F297" i="7"/>
  <c r="F298" i="7"/>
  <c r="F299" i="7"/>
  <c r="F300" i="7"/>
  <c r="F301" i="7"/>
  <c r="F302" i="7"/>
  <c r="F303" i="7"/>
  <c r="F304" i="7"/>
  <c r="F305" i="7"/>
  <c r="F306" i="7"/>
  <c r="F307" i="7"/>
  <c r="F308" i="7"/>
  <c r="F309" i="7"/>
  <c r="F310" i="7"/>
  <c r="F311" i="7"/>
  <c r="F312" i="7"/>
  <c r="F313" i="7"/>
  <c r="F314" i="7"/>
  <c r="F315" i="7"/>
  <c r="F316" i="7"/>
  <c r="F317" i="7"/>
  <c r="F318" i="7"/>
  <c r="F319" i="7"/>
  <c r="F320" i="7"/>
  <c r="F321" i="7"/>
  <c r="F322" i="7"/>
  <c r="F323" i="7"/>
  <c r="F324" i="7"/>
  <c r="F325" i="7"/>
  <c r="F326" i="7"/>
  <c r="F327" i="7"/>
  <c r="F328" i="7"/>
  <c r="F329" i="7"/>
  <c r="F330" i="7"/>
  <c r="F331" i="7"/>
  <c r="F332" i="7"/>
  <c r="F333" i="7"/>
  <c r="F334" i="7"/>
  <c r="F335" i="7"/>
  <c r="F336" i="7"/>
  <c r="F337" i="7"/>
  <c r="F338" i="7"/>
  <c r="F339" i="7"/>
  <c r="F340" i="7"/>
  <c r="F341" i="7"/>
  <c r="F342" i="7"/>
  <c r="F343" i="7"/>
  <c r="F344" i="7"/>
  <c r="F345" i="7"/>
  <c r="F346" i="7"/>
  <c r="F347" i="7"/>
  <c r="F348" i="7"/>
  <c r="F349" i="7"/>
  <c r="F350" i="7"/>
  <c r="F351" i="7"/>
  <c r="F352" i="7"/>
  <c r="F353" i="7"/>
  <c r="F354" i="7"/>
  <c r="F356" i="7"/>
  <c r="F27" i="1"/>
  <c r="F8" i="9"/>
  <c r="F6" i="9"/>
  <c r="F10" i="9"/>
  <c r="F29" i="1"/>
  <c r="F31" i="1"/>
  <c r="F32" i="1"/>
  <c r="F34" i="1"/>
  <c r="D8" i="5"/>
  <c r="D125" i="5"/>
  <c r="D126" i="5"/>
  <c r="D184" i="5"/>
  <c r="D206" i="5"/>
  <c r="D247" i="5"/>
  <c r="D21" i="10"/>
  <c r="D37" i="10"/>
  <c r="D50" i="10"/>
  <c r="D95" i="10"/>
</calcChain>
</file>

<file path=xl/sharedStrings.xml><?xml version="1.0" encoding="utf-8"?>
<sst xmlns="http://schemas.openxmlformats.org/spreadsheetml/2006/main" count="1510" uniqueCount="843">
  <si>
    <t>OSTALO</t>
  </si>
  <si>
    <t xml:space="preserve">SPLOŠNI POGOJI </t>
  </si>
  <si>
    <t>1.</t>
  </si>
  <si>
    <t>2.</t>
  </si>
  <si>
    <t>Ponudniki lahko vse materiale, naprave in opremo, ki so v popisu del označeni s specifičnim proizvajalcem ali tipom produkta proizvajalca nadomestijo z istovrstnimi modeli, napravami oziroma opremo drugih proizvajalcev.</t>
  </si>
  <si>
    <t>3.</t>
  </si>
  <si>
    <t>4.</t>
  </si>
  <si>
    <t>Ponudbene cene vključujejo tudi stroške prevoza in uporabe mehanizacije, ki je potrebna za varno manipulacjo z opremo in vnos opreme na mesto vgradnje.</t>
  </si>
  <si>
    <t>5.</t>
  </si>
  <si>
    <t>Morebitne nejasnosti je potrebno reševati v sodelovanju s projektantom, strokovnim nadzorom in naročnikom</t>
  </si>
  <si>
    <t>6.</t>
  </si>
  <si>
    <t>Za vse spremembe je potrebno pridobiti pisno soglasje strokovnega nadzora in skrbnika pogodbe s strani naročnika.</t>
  </si>
  <si>
    <t>7.</t>
  </si>
  <si>
    <t>8.</t>
  </si>
  <si>
    <t>Vsi prisotni na gradbišču morajo upoštevati postopke in določbe navedene v varnostnem načrtu.</t>
  </si>
  <si>
    <t>9.</t>
  </si>
  <si>
    <t>Vse rušitve in izkopi se obračunavajo v raščenem stanju, faktorje razrahljanja mora ponudnik upoštevati v ceni/enoto.</t>
  </si>
  <si>
    <t>10.</t>
  </si>
  <si>
    <t>Vse dimenzije potrebne za izdelavo posameznih elementov obvezno pred izdelavo preveriti na licu mesta.</t>
  </si>
  <si>
    <t>11.</t>
  </si>
  <si>
    <t>12.</t>
  </si>
  <si>
    <t>Pri vseh rušitvenih delih je potrebno upoštevati otežen transport (ročni iznos do vozila, omejen čas transporta,…), odvoz ruševin v trajno deponijo, z ločenim  zbiranjem in plačilom takse za deponiranje za vse vrste odpadkov.</t>
  </si>
  <si>
    <t>Vso Jekor (Corten) pločevino je potrebno razmastiti  ter obdelati s pasiviziranjem z minimalno 100 ciklusi vlaženja z rosenjem pred vgradnjo ter 20 ciklusi po vgradnji - po navodilu projektanta.</t>
  </si>
  <si>
    <t xml:space="preserve">Investitor:   </t>
  </si>
  <si>
    <t>JAVNI ZAVOD LJUBLJANSKI GRAD</t>
  </si>
  <si>
    <t xml:space="preserve">Objekt:      </t>
  </si>
  <si>
    <t>Ljubljanski grad</t>
  </si>
  <si>
    <t>Proj.dok.:</t>
  </si>
  <si>
    <t>Arhitektura: Ambient d.o.o.</t>
  </si>
  <si>
    <t>Elektroinstalacije: ELDATA d.o.o.</t>
  </si>
  <si>
    <t xml:space="preserve">Datum:      </t>
  </si>
  <si>
    <t>I.</t>
  </si>
  <si>
    <t>GRADBENA DELA</t>
  </si>
  <si>
    <t>II.</t>
  </si>
  <si>
    <t>OBRTNIŠKA DELA</t>
  </si>
  <si>
    <t>III.</t>
  </si>
  <si>
    <t>ELEKTRO INSTALACIJE</t>
  </si>
  <si>
    <t>IV.</t>
  </si>
  <si>
    <t>STROJNE INSTALACIJE</t>
  </si>
  <si>
    <t>V.</t>
  </si>
  <si>
    <t xml:space="preserve">    SKUPAJ:</t>
  </si>
  <si>
    <t xml:space="preserve">   + 22% DDV</t>
  </si>
  <si>
    <r>
      <t xml:space="preserve">   SKUPAJ</t>
    </r>
    <r>
      <rPr>
        <sz val="11"/>
        <rFont val="Arial Narrow"/>
        <family val="2"/>
        <charset val="238"/>
      </rPr>
      <t xml:space="preserve"> z 22% DDV:</t>
    </r>
  </si>
  <si>
    <t>SKUPAJ</t>
  </si>
  <si>
    <t>Opomba:</t>
  </si>
  <si>
    <t>Vse količine so upoštevane v komprimiranem stanju!</t>
  </si>
  <si>
    <t>a.</t>
  </si>
  <si>
    <t>ur</t>
  </si>
  <si>
    <t>b.</t>
  </si>
  <si>
    <t>c.</t>
  </si>
  <si>
    <t>m2</t>
  </si>
  <si>
    <t>m3</t>
  </si>
  <si>
    <t>m1</t>
  </si>
  <si>
    <t>13.</t>
  </si>
  <si>
    <t>kpl</t>
  </si>
  <si>
    <t>kos</t>
  </si>
  <si>
    <t>kg</t>
  </si>
  <si>
    <t>28.</t>
  </si>
  <si>
    <t xml:space="preserve"> SKUPAJ GRADBENA DELA:</t>
  </si>
  <si>
    <t>d.</t>
  </si>
  <si>
    <t>e.</t>
  </si>
  <si>
    <t>g.</t>
  </si>
  <si>
    <t>h.</t>
  </si>
  <si>
    <t xml:space="preserve"> </t>
  </si>
  <si>
    <t>Popis</t>
  </si>
  <si>
    <t>EM</t>
  </si>
  <si>
    <t>Količina</t>
  </si>
  <si>
    <t>€/EM</t>
  </si>
  <si>
    <t>Vrednost</t>
  </si>
  <si>
    <t>KLJUČAVNIČARSKA DELA</t>
  </si>
  <si>
    <t>€ / EM</t>
  </si>
  <si>
    <t xml:space="preserve">SKUPAJ OBRTNIŠKA DELA   </t>
  </si>
  <si>
    <t>Vkalkulirani morajo biti vsi kabelski priklopi elementov v strojnih načrtih.</t>
  </si>
  <si>
    <t>Stikala in vtičnice morajo biti iz istega proizvodnega programa.</t>
  </si>
  <si>
    <t>V primeru spremembe opreme, mora izvajalec predelati sheme na novo opremo.</t>
  </si>
  <si>
    <t>Pri ponudbi je treba upoštevati zahteve iz Študije požarne varnosti</t>
  </si>
  <si>
    <t>Kabli NYM</t>
  </si>
  <si>
    <t xml:space="preserve">  1 x 1.5 mm2                                </t>
  </si>
  <si>
    <t>m</t>
  </si>
  <si>
    <t xml:space="preserve">  2 x 1.5 mm2</t>
  </si>
  <si>
    <t xml:space="preserve">  1 x 2.5 mm2                                </t>
  </si>
  <si>
    <t>Kabli NYM-J</t>
  </si>
  <si>
    <t xml:space="preserve">  3 x 1.5 mm2                            </t>
  </si>
  <si>
    <t xml:space="preserve">  4 x 1.5 mm2                           </t>
  </si>
  <si>
    <t xml:space="preserve">  5 x 1.5 mm2                            </t>
  </si>
  <si>
    <t xml:space="preserve">  7 x 1.5 mm2                            </t>
  </si>
  <si>
    <t xml:space="preserve">  3 x 2.5 mm2                           </t>
  </si>
  <si>
    <t xml:space="preserve">  5 x 2.5 mm2</t>
  </si>
  <si>
    <t>Kabli NYY-J</t>
  </si>
  <si>
    <t xml:space="preserve">  5 x 4 mm2                             </t>
  </si>
  <si>
    <t>Kabelska polica PK, vroče pocinkana, s priborom, širine</t>
  </si>
  <si>
    <t xml:space="preserve">    50 mm        </t>
  </si>
  <si>
    <t xml:space="preserve">  100 mm                                      </t>
  </si>
  <si>
    <t xml:space="preserve">Finožični vodnik H07V-K, r/z  (P/F-Y) za izenačitev potencilov                           </t>
  </si>
  <si>
    <t xml:space="preserve">  1 x 4  mm2                              </t>
  </si>
  <si>
    <t xml:space="preserve">  1 x 16 mm2                                 </t>
  </si>
  <si>
    <t>Plastične cevi, samougasne</t>
  </si>
  <si>
    <t xml:space="preserve">    </t>
  </si>
  <si>
    <t>Gibljive plastične cevi, samougasne</t>
  </si>
  <si>
    <t>Pocinkani valjanec FeZn (za E-7,  DIP)</t>
  </si>
  <si>
    <t xml:space="preserve">  20x3 mm                              </t>
  </si>
  <si>
    <t xml:space="preserve">Izdelava spoja z vodniki za izenačitev potenciala        </t>
  </si>
  <si>
    <t xml:space="preserve">Doza za izenačitev potenciala PS49              </t>
  </si>
  <si>
    <t xml:space="preserve">Priključna talna doza s pokrovom  40x40 cm              </t>
  </si>
  <si>
    <t>Parapetni dvoprekatni kovinski kanal s pregrado, komplet</t>
  </si>
  <si>
    <t>Vtičnica, vgradnja v parapet, 230 V, 16 A, komplet</t>
  </si>
  <si>
    <t xml:space="preserve">  L+N+PE, 4x   </t>
  </si>
  <si>
    <t>Vtičnica, podometna,  z dozo, 230 V, 16 A, komplet</t>
  </si>
  <si>
    <t xml:space="preserve">  1L+N+PE                 </t>
  </si>
  <si>
    <t>Fiksni priključek, podometna, 230 V, 16 A</t>
  </si>
  <si>
    <t xml:space="preserve">  1L+N+PE </t>
  </si>
  <si>
    <t xml:space="preserve">  3L+N+PE          </t>
  </si>
  <si>
    <t>Stikalo podometno, 10 A, srednji nivo, z dozo, komplet</t>
  </si>
  <si>
    <t>z LED indikatorjem</t>
  </si>
  <si>
    <t xml:space="preserve">  enopolno                                       </t>
  </si>
  <si>
    <t>Stikalni tablo podometne izvedbe, bele barve, 230 V</t>
  </si>
  <si>
    <t>z enopolnimi stikali s tlivko 16 A, IP44 z dozo</t>
  </si>
  <si>
    <t xml:space="preserve">   4 kos  </t>
  </si>
  <si>
    <t xml:space="preserve">Pravokotna doza   4 mestna  </t>
  </si>
  <si>
    <t>Masa za  tesnenje skozi požarne cone EI60 s certifikatom</t>
  </si>
  <si>
    <t xml:space="preserve">Izdelava zaščitnega premaza z ognjevarnim premazom na </t>
  </si>
  <si>
    <t xml:space="preserve">vsaki strani zaščitne pregrade v dolžini 2 m   </t>
  </si>
  <si>
    <t xml:space="preserve">Označevanje tokokrogov in naprav po načrtih </t>
  </si>
  <si>
    <t xml:space="preserve">Izvedba priključkov glavnih dovodnih kablov na el.omare </t>
  </si>
  <si>
    <t xml:space="preserve">Razno profilno železo, minizirano              </t>
  </si>
  <si>
    <t xml:space="preserve">Dolbenje v beton, globine 20 mm    </t>
  </si>
  <si>
    <t>v omari so nameščeni napajalniki za LED trakove</t>
  </si>
  <si>
    <t>Nadometna kovinska elektro omara, tipa EO, IP66 v skladu z</t>
  </si>
  <si>
    <t>EN60529, kompleto z montažnimi elementi in ožičenjem, z</t>
  </si>
  <si>
    <t>kompletno ožičena</t>
  </si>
  <si>
    <t xml:space="preserve">V el.omari je vgrajena naslednja oprema : </t>
  </si>
  <si>
    <t>Ločilno stikalo, 3p, 230/400 V</t>
  </si>
  <si>
    <t>Instalac. odklopnik, 1-p, 15 kA</t>
  </si>
  <si>
    <t xml:space="preserve">   10 A</t>
  </si>
  <si>
    <t xml:space="preserve">   16 A </t>
  </si>
  <si>
    <t>Instalac. odklopnik, 3-p, 15 kA</t>
  </si>
  <si>
    <t xml:space="preserve">Svetilka z varčno sijalko 21 W                          </t>
  </si>
  <si>
    <t>Vrstne sponke, ustrezno preseku kabla</t>
  </si>
  <si>
    <t>Priklop kablov v elektro omari</t>
  </si>
  <si>
    <t xml:space="preserve">Drobni in vezni material </t>
  </si>
  <si>
    <t>DOPOLNILNA IZENAČITEV POTENCIALA "IP"</t>
  </si>
  <si>
    <t>Plastična omarica n/o, IP40, 315x315x150 mm</t>
  </si>
  <si>
    <t>z zbiralko s priključki</t>
  </si>
  <si>
    <t>DOPOLNILNA IZENAČITEV POTENCIALA "DIP"</t>
  </si>
  <si>
    <t>Plastična omarica n/o, IP40,  630x315x150 mm</t>
  </si>
  <si>
    <t>IP komunikacijski vmesnik za prenos alarmov na VNC</t>
  </si>
  <si>
    <t>(varnostno nadzorni center)</t>
  </si>
  <si>
    <t>Drobni material</t>
  </si>
  <si>
    <t>Omara za komunikacijo, sestavljena iz nosilnega ogrodja,</t>
  </si>
  <si>
    <t>stranic, vodila kablov, ozemljilnega kompleta, steklenimi vrati</t>
  </si>
  <si>
    <t>svetilko za osvetlitev omare.</t>
  </si>
  <si>
    <t>v  omari je vgrajena oprema :</t>
  </si>
  <si>
    <t>Stikalni blok FTP, cat.6A, 19"</t>
  </si>
  <si>
    <t xml:space="preserve">  2x24RJ45, višine 2xHE</t>
  </si>
  <si>
    <t>Povezovalni kabli FTP, RJ45 - RJ45, cat.6A</t>
  </si>
  <si>
    <t xml:space="preserve">  1.2 m</t>
  </si>
  <si>
    <t>Nosilec kablov 19"</t>
  </si>
  <si>
    <t xml:space="preserve">  višine 1HE</t>
  </si>
  <si>
    <t>Priklop kablov na optični delilnik</t>
  </si>
  <si>
    <t>Priklop kablov na stikalne bloke</t>
  </si>
  <si>
    <t>Enota z 9 vtičnicami 1L+N+PE</t>
  </si>
  <si>
    <t xml:space="preserve">Napajalni kabel NYY-J, 3 x 2.5 mm2 </t>
  </si>
  <si>
    <t>Optični delilnik 19"</t>
  </si>
  <si>
    <t xml:space="preserve">  24x LC, višine 1xHE </t>
  </si>
  <si>
    <t xml:space="preserve">Zaključna optična spojka       </t>
  </si>
  <si>
    <t xml:space="preserve">  24 priključkov</t>
  </si>
  <si>
    <t>Varjenje optike</t>
  </si>
  <si>
    <t>FTP LAN kabel, LSHO, cat 6A, 500 MHz, 23 AWG</t>
  </si>
  <si>
    <t>razr. Cca po uredbi CPR 305, visoke zahteve, zelen</t>
  </si>
  <si>
    <t xml:space="preserve">  4x2 parice,   cat.6</t>
  </si>
  <si>
    <t xml:space="preserve">Vtičnice RJ45, UTP, cat.6, p/o, </t>
  </si>
  <si>
    <t xml:space="preserve">  enojna</t>
  </si>
  <si>
    <t xml:space="preserve">Gibljive plastične cevi </t>
  </si>
  <si>
    <t xml:space="preserve">  1 x 6  mm2                              </t>
  </si>
  <si>
    <t xml:space="preserve">Meritve parametrov kabelskih povezav </t>
  </si>
  <si>
    <t>Kabel za video kamere</t>
  </si>
  <si>
    <t xml:space="preserve">  FTP LAN kabel, LSHO, cat 6A,,4x2 parice, 23 AWG</t>
  </si>
  <si>
    <t>centrala je obstoječa v varnostnem centru !</t>
  </si>
  <si>
    <t>Naslovljivi element z 8 linijami za priključitev javljalnikov</t>
  </si>
  <si>
    <t>(napajanje iz linije)</t>
  </si>
  <si>
    <t>Alarmni senzor stropni/stenski</t>
  </si>
  <si>
    <t xml:space="preserve">  - IR delovanje</t>
  </si>
  <si>
    <t xml:space="preserve">  - Višina montaže od 2.2m do 4.5m</t>
  </si>
  <si>
    <t xml:space="preserve">  - Sabotažno stikalo proti odpiranju</t>
  </si>
  <si>
    <t xml:space="preserve">  - Pokrivanje 360°</t>
  </si>
  <si>
    <t>Hupa, 12V</t>
  </si>
  <si>
    <t>Alarmni kabel 2x0.5 + 4x0.22 (za napajanje in podatke)</t>
  </si>
  <si>
    <t>El.omara E - AUD, z ožičenjem</t>
  </si>
  <si>
    <t xml:space="preserve">   modul 9 HE</t>
  </si>
  <si>
    <t>Oprema vgrajena v omaro E-AUD :</t>
  </si>
  <si>
    <t xml:space="preserve">   ojačevalnik moči 200W/100V, 1HE</t>
  </si>
  <si>
    <t xml:space="preserve">   USB predvajalnik, 3HE</t>
  </si>
  <si>
    <t xml:space="preserve">   AM/FM tuner, 2HE</t>
  </si>
  <si>
    <t xml:space="preserve">   enota z 9 vtičnicami 1L+N+PE</t>
  </si>
  <si>
    <t>Atenuatorji TSE-035</t>
  </si>
  <si>
    <t>Vgrad/nadg. zvočnik, dvosistemski, Hi-Fi zvok, uporaben tudi</t>
  </si>
  <si>
    <t>v vlažnih prostorih</t>
  </si>
  <si>
    <t xml:space="preserve">  CM-20-T-W, 30W, pritisk 104dB, 60Hz - 20kHz</t>
  </si>
  <si>
    <t>Instalacijski vodnik:</t>
  </si>
  <si>
    <t xml:space="preserve">Gibljiva plastična cev, samougasna, p/o                             </t>
  </si>
  <si>
    <t>DN 20</t>
  </si>
  <si>
    <t>DN 25</t>
  </si>
  <si>
    <t>Poskusno obratovanje, ki obsega:</t>
  </si>
  <si>
    <t>H = 3,0 mVS</t>
  </si>
  <si>
    <t>DN 15</t>
  </si>
  <si>
    <t>DN 10</t>
  </si>
  <si>
    <t>DN 32</t>
  </si>
  <si>
    <t>Barvne oznake za označitev cevovodov, izdelane iz samolepilnih trakov</t>
  </si>
  <si>
    <t>Kompletna pršna kad, sestoječa iz:</t>
  </si>
  <si>
    <t>˗ avtomatski mehčalec vode</t>
  </si>
  <si>
    <t>˗ kavni aparat</t>
  </si>
  <si>
    <t>˗ ledomat</t>
  </si>
  <si>
    <t>Praznjenje cevovodov ogrevne in hladilne vode, skupaj z zapiranjem glavnih ventilov</t>
  </si>
  <si>
    <t>Polnjenje ogrevnih in hladilnih cevovodov po končanih montažnih delih v kineti in klima strojnici, skupaj z odzračevanjem sistema</t>
  </si>
  <si>
    <t>Hladni tlačni preizkus cevovodov s tlakom 6 bar</t>
  </si>
  <si>
    <t>• ureguliranje in nastavitev armatur</t>
  </si>
  <si>
    <t>• meritve tlakov in temperatur</t>
  </si>
  <si>
    <t>Poskusno obratovanje naj traja 72 ur</t>
  </si>
  <si>
    <t>• pregled instalacije in vgrajene opreme</t>
  </si>
  <si>
    <t>Izdelava celotnih PID in POV načrtov (Arhitektura, Elektro, Strojne), oddaja v 4 tiskanih izvodih in v elektronski obliki (.dwg). Vključno s pripravo DZO za celotni projekt in sodelovanjem na tehničnem pregledu.</t>
  </si>
  <si>
    <t>SKUPAJ OSTALO</t>
  </si>
  <si>
    <t xml:space="preserve"> 2.</t>
  </si>
  <si>
    <t xml:space="preserve">11. </t>
  </si>
  <si>
    <t>• zagon klimata in preizkus delovanja prezračevanja</t>
  </si>
  <si>
    <t>• pregled delovanja izpušnih zračnih šob</t>
  </si>
  <si>
    <t xml:space="preserve">• nastavitev in meritev pretoka zraka </t>
  </si>
  <si>
    <t xml:space="preserve">m </t>
  </si>
  <si>
    <t>˗ polnjenje cevovodov z vodo</t>
  </si>
  <si>
    <t>˗ pregled izvedene izolacije</t>
  </si>
  <si>
    <t>˗ izdelava zapisnikov o preizkusih</t>
  </si>
  <si>
    <t>Vsa oprema in material se smatrata kot vgrajena na objektu vključno z nabavo, transportom, zavarovanjem, usklajevanjem z izvajalci morebitnih drugih del ter zarisovanjem, montažo in vsem potrebnim montažnim materialom. Funkcionalne elemente se smatra z zagonom in dokazanim dobrim delovanjem.</t>
  </si>
  <si>
    <t xml:space="preserve"> SKUPAJ STROJNE INSTALACIJE:</t>
  </si>
  <si>
    <t>Tripotni regulacijski mešalni ventil za ogrevno vodo, z navojnimi priključki, izdelan za tlak PN 16 in temperaturo do 100 ºC, skupaj z elektromotornim pogonom, za tehnične podatke:</t>
  </si>
  <si>
    <t>Motorni pogon mora biti kompatibilen z obstoječim CNS sistemom (ModBUS komunikacija!)</t>
  </si>
  <si>
    <t>Obtočna črpalka za ogrevno vodo, izdelana za tlak PN 6 in temperaturo do 100 ºC, z navojnimi priključki, z elektronsko regulacijo vrtljajev, cevnimi holandci in tesnili, izdelana za tehnične podatke:</t>
  </si>
  <si>
    <t>Hidrometer v okroglem ohišju, za merilno območje 0 do 6 bar, skupaj z medeninastim zapornim navojnim elementom na vzmet</t>
  </si>
  <si>
    <t>SPLOŠNO - VELJA ZA CELOTNE STROJNE INSTALACIJE</t>
  </si>
  <si>
    <t>Izpiranje cevovodov z vodo ali komprimiranim zrakom</t>
  </si>
  <si>
    <t>Pripravljalna in zaključna dela ter zarisovanje</t>
  </si>
  <si>
    <t>Zagotovitev požarne straže ob vročih delih (varjenje, uporaba kotne brusilke,…). Požarno stražo lahko izvaja samo lokalna gasilska enota. Obračun za celotni čas gradnje.</t>
  </si>
  <si>
    <t>PRIPRAVLJALNA DELA</t>
  </si>
  <si>
    <t>Pri vseh rušitvenih delih je potrebno upoštevati otežen transport, odvoz ruševin v trajno deponijo, z ločenim  zbiranjem in plačilom takse za deponiranje za vse vrste odpadkov.</t>
  </si>
  <si>
    <t>Razna nepredvidena dela.</t>
  </si>
  <si>
    <t>%</t>
  </si>
  <si>
    <t>Zaradi nemotenega obratovanja Gradu morajo potekati vsa rušitvena in hrupnejša dela, ki bi motila normalno obratovanje v nočnem času, med 21.00 in 9.00 oziroma po dogovoru z naročnikom izven terminov prireditev. V ceno vključiti razsvetljavo in ostale stroške.</t>
  </si>
  <si>
    <t>V enotnih cenah je potrebno upoštevati:
- vse potrebne delovne odre, če ni drugače navedeno
- vse vertikalne in horizontalne transporte  
- zaščito gradbišča proti sosednjim prostorom ter čiščenje gradbišča po končanih delih
- otežena dela v grajskem kompleksu (delovni čas, prekinitve, transport materialov, dostopi do delovnih prostorov itd.)
- upoštevanje vseh zahtev VPD in Požarnega reda Ljubljanskega gradu (strošek požarne straže je ločena pozicija)
- v ceni/enoto je potrebno upoštevati prekinitve del, majhne količine, otečene dostope. Pri obračunu se obračunavajo samo dejanske količine brez dodatnih faktorjev.</t>
  </si>
  <si>
    <t xml:space="preserve">MESTNA OBČINA LJUBLJANA in </t>
  </si>
  <si>
    <t>Ponudniki morajo pri izvedbi GOI del upoštevati za vse predpisane elemente in aktivnosti zmanjševanje negativnih vplivov na okolje s ponudbo okoljsko manj obremenjujočega blaga, storitev in gradenj, v skladu z Uredbo o zelenem javnem naročanju (Ur.l. RS, št. 51/17).</t>
  </si>
  <si>
    <t>NOVEMBER 2018</t>
  </si>
  <si>
    <t>Št.proj.: 1098-0</t>
  </si>
  <si>
    <t xml:space="preserve">Št.proj.: ELD-18-035-50 </t>
  </si>
  <si>
    <t>GRAJSKA KAVARNA</t>
  </si>
  <si>
    <t>Trakt M, Nivo 1</t>
  </si>
  <si>
    <t xml:space="preserve">Pri izdelavi ponudbe je potrebno upoštevati, da je potrebno ves material transportirati  ročno ali s samokolnico na razdaljo do 100m! </t>
  </si>
  <si>
    <t>Temeljito generalno čiščenje objekta po končanih delih (mokro čiščenje vseh površin, sesanje prahu, čiščenje stekel,...) in vzdrževanje čistoče dostopnih poti ves čas gradnje. Postavka vključuje tudi vsakokratno generalno čiščenje dvoran Zmajev brlog, Skalna dvorana in trgovine po izvedbi del in prekinitvijo zaradi dogodkov (mokro čiščenje vseh površin, čiščenje stekel,...). Postavka vključuje tudi čiščenje sosednjih prostorov, če bo prihajalo do prašenja v sosednje prostore.</t>
  </si>
  <si>
    <t>Odstranitev dela obstoječe kovinske ograje ob zračnem prostoru, kompletno z ureditvijo dela ki se ohranja. Elementi ograje se deponirajo v depon naročnika na lokaciji.</t>
  </si>
  <si>
    <t>Odstranitev obstoječe zasteklitve vetrolova, vključno s tremi kompleti dresnih avtomatskih vrat, z odvozom v trajno deponijo. Enojna zasteklitev.</t>
  </si>
  <si>
    <t>Odstranitev obstoječih začasnih zasteklitev lin in oken na obrambnem hodniku, velikosti do 2m2, z odvozom v trajno deponijo. Enojna zasteklitev.</t>
  </si>
  <si>
    <t>Rušenje obstoječih tlakov , v celotni sestavi  vključno s talno oblogo (ocenjena debelina 12cm), do obstoječega izravnalnega nasutja perlit:</t>
  </si>
  <si>
    <t>tlak s kamnito oblogo, zunaj</t>
  </si>
  <si>
    <t>tlak z oblogo iz keramičnih ploščic</t>
  </si>
  <si>
    <t>RUŠITVENA DELA</t>
  </si>
  <si>
    <t>Odstranitev obstoječih mavčih spuščenih stropov, vključno s podkonstrukcijo in izolacijo, z odvozom v trajno deponijo in plačilom takse.</t>
  </si>
  <si>
    <t>Odstranitev obstoječih elektroinstalacij (luči, elektro kabli, vtičnice, elektro doze, elektro omare,..). Velja za nivo 1 in nivo -1</t>
  </si>
  <si>
    <t>Odstranitev obstoječih strojnih instalacij (cevi, ventili, regulacijske proge, konvektorji,...). Velja za nivo 1, nivo -1 in nivo -2</t>
  </si>
  <si>
    <t>Odstranitev kamnite obloge dvigalnega jaška, vključno s podkonstrukcijo, z odvozom v trajno deponijo. 50% plošč se deponira pri naročniku. V ceni vljučen transport do naročnikeve deponije na energetskem bloku.</t>
  </si>
  <si>
    <t>Dobava in pozidava sten servisnih prostorov v kleti Nivo -2, kompletno z zidanjem v PCM ter vgradnjo montažnih opečnih preklad:</t>
  </si>
  <si>
    <t>stena zidana s pregradnimi zidaki deb.11,5cm</t>
  </si>
  <si>
    <t>stena zidana z modularnimi opečnimi bloki deb.19cm</t>
  </si>
  <si>
    <t>Izdelava ometov zidanih sten, kompletno obrizg, grobi in fini omet</t>
  </si>
  <si>
    <t/>
  </si>
  <si>
    <t>Opomba: vsi estrihi in betoni so dilatirani na ustrezne površine in estrihi izvedeni po veljavnih predpisih o zvočni izolativnosti (plavajoči estrihi).</t>
  </si>
  <si>
    <t>Pri izdelavi mikroarmiranega betonskega estriha je potrebno upoštevati:</t>
  </si>
  <si>
    <t xml:space="preserve">  - pri izvedbi estriha se uporabi dodatek za hitro sušenje kot npr. KNOPP Contopp Accelerator  10 RS</t>
  </si>
  <si>
    <t xml:space="preserve"> -PE folija</t>
  </si>
  <si>
    <t>T4 - obrambni hodnik (parket)</t>
  </si>
  <si>
    <t>Zunanji tlak (kamnita obloga )</t>
  </si>
  <si>
    <t>Lokalno zidarsko popravilo ometa obokov, v območju izvedbe elektro instalacij, krpanje utorov do širine 10cm</t>
  </si>
  <si>
    <t>Razna zidarska dela, pomoč obrtnikom in instalaterjem, razne zazidave ipd., obračun po dejansko porabljenem času in materialu, na podlagi vpisa v gradbeni dnevnik:</t>
  </si>
  <si>
    <t xml:space="preserve"> -delavec PK</t>
  </si>
  <si>
    <t xml:space="preserve"> -delavec KV</t>
  </si>
  <si>
    <t xml:space="preserve"> -delavec VKV</t>
  </si>
  <si>
    <t>Kvalitetna zaščita elementov v območju izvajanja del, ki se ohranijo (corten obloge, fasadne zasteklitve, kamniti zidovi, stopnišče,…)</t>
  </si>
  <si>
    <t>Kompletna izdelava plavajočih podov vključno z armaturo estrihov, z izdelavo dilatacij ob zidovih s stiropor trakom in s polaganjem toplotne izolacije - po sestavah. Obračun v m2.</t>
  </si>
  <si>
    <t xml:space="preserve"> -izdelava plavajočega armiranega cementnega estriha ali betonskega tlaka C 20/25 z dodatkom mikroarmature iz PP vlaken npr.Fibrins F 120 v količini  0,95 kg/m3, zaščita z Pe folijo deb. 0,15mm, vključno z obdelavo površine za  polaganje finalnega tlaka</t>
  </si>
  <si>
    <t xml:space="preserve"> - mikroarmiran beton C 20/25 , deb. 7,0-8,0cm  (talno ogrevanje)</t>
  </si>
  <si>
    <t xml:space="preserve"> - mikroarmiran beton C 20/25 , deb. 7,0cm  (talno ogrevanje)</t>
  </si>
  <si>
    <t xml:space="preserve"> - mikroarmiran beton C 20/25 , deb. 6,0cm</t>
  </si>
  <si>
    <t xml:space="preserve"> -izolacija elastificiran polistiten, deb. 3,3 cm s certifikatom za dušenje udarnega zvoka Rw= min 26 dB (npr. EPS Silent T650)</t>
  </si>
  <si>
    <t>-PE folija</t>
  </si>
  <si>
    <t xml:space="preserve"> - mikroarmiran beton C 20/25 , deb. 7,0-8,0cm  (brez talnega ogrevanja!)</t>
  </si>
  <si>
    <t xml:space="preserve"> -izolacija elastificiran polistiten, deb. 5,3 cm s certifikatom za dušenje udarnega zvoka Rw= min 26 dB (npr. EPS Silent T650)</t>
  </si>
  <si>
    <t>-sistemske plošče iz elastificiranega polistirena (dušenje udarnega zvoka najmanj 26 dB) s čepastimi pritrdili in prevlečenimi s PE folijo za pritrjevanje cevi talnega ogrevanja 16-20 mm. Toplotna prevodnost najmanj λD: 0,038 W/m.K in skupne višine med 45 do 60 mm (npr. Stirotermal silent).</t>
  </si>
  <si>
    <t>-Plastifikator za dodatek v estrihe za talno ogrevanje</t>
  </si>
  <si>
    <t>T3/BT - office (keramika)</t>
  </si>
  <si>
    <t>T1/BT - kavarna B (parket)</t>
  </si>
  <si>
    <t>T2/BT - kavarna A (parket)</t>
  </si>
  <si>
    <t>T2/T - kavarna A (parket)</t>
  </si>
  <si>
    <t>T1/BT - hall B (parket)</t>
  </si>
  <si>
    <t xml:space="preserve"> - parket 2 cm (zajeto posebej)</t>
  </si>
  <si>
    <t xml:space="preserve"> -OSB plošče 2,2cm</t>
  </si>
  <si>
    <t xml:space="preserve"> - mikroarmiran beton C 20/25 , deb. 6,0cm, brez dodatka za hitro sušenje</t>
  </si>
  <si>
    <t xml:space="preserve"> -izolacija ekstrudirani polistiten XPS ali enakovredno, deb. 6,0 cm</t>
  </si>
  <si>
    <t>Pozidava dela obokov v območju podlajšanja do novega nosilca (zračni prostor), v izvedbi kot obstoječe, v pasu širine do 30cm, vključno z izdelavo ometa ter slikopleskarsko obdelavo. Obračun po m1 izvedene dozidave</t>
  </si>
  <si>
    <t>Delovni oder za podaljšanje oboka in zasteklitev - višina 12 m, dolžine 7.2 m. Vključno z izdelavo načrta postavitve in pridobitev vseh soglasij in papirjev za varno delo. Upoštevati otežen vnos in montažo na raščen teren ter zaščito proti ostalim delom prostora. Lokacija postavitve Skalna dvorana.</t>
  </si>
  <si>
    <t>Izvedba prebojev AB sten in kamnitih zidov za potrebe instalacij z diamantnimi kronami, vrtanjem ali štemanjem z udarnim kladivom in odrezom z diamantno žago.</t>
  </si>
  <si>
    <t>- izvedba vrtanja od fi 10-fi 30 mm dolžine do 50 cm</t>
  </si>
  <si>
    <t>- izvedba vrtanja od fi 10-fi 30 mm dolžine do 100 cm</t>
  </si>
  <si>
    <t>- izvedba vrtanja od fi 10-fi 30 mm dolžine do 150 cm</t>
  </si>
  <si>
    <t>- izvedba vrtanja od fi 31-fi 80 mm dolžine do 50 cm</t>
  </si>
  <si>
    <t>- izvedba vrtanja od fi 81-fi 150 mm dolžine do 50 cm</t>
  </si>
  <si>
    <t>Izvedba izravnave tlakov s stirobetonom gostote 300-400kg/m3, v deblini  do 20cm. Izvedba lokalno okoli instalacij</t>
  </si>
  <si>
    <t>Montaža kamnite stopnice prereza cca 30x20cm, dolžine 105cm, z montažo po navodilih projektanta. Stopnica na vhodu na obrambni hodnik s strani M4, na koti 372,30</t>
  </si>
  <si>
    <t>Izdelava, dobava in montaža L kotnika 50/50/5mm, INOX peskan s kroglicami, kot zakjuček tlaka pri zidu , s pritrjevanjem v cementni estrih. Izvedba po detajlu</t>
  </si>
  <si>
    <t>začasno podpiranje obstoječih obokov</t>
  </si>
  <si>
    <t>nosilec HEB 200 do oboka, obdelava AK zaščiteno in prašno barvano</t>
  </si>
  <si>
    <t>nosilec HEB 160 v nadaljevanju nad obokom, obdelava vroče cinkano in prašno barvano</t>
  </si>
  <si>
    <t>nosilec HEA 160 do oboka, obdelava vroče cinkano in prašno barvano</t>
  </si>
  <si>
    <t>INOX plošča 500/450/10mm, sidrano v obstoječi zid</t>
  </si>
  <si>
    <t>krajšanje obstoječega jekor profila v širini 3cm</t>
  </si>
  <si>
    <t>nov zaključni profil v območju podaljšanja tlaka, izdelano iz INOX zvartjenega profila T 140/100mm, deb.pločevine 5mm, sidrano v betonski estrih. Finalna obdelava vidnih površin peskano s krogljicami</t>
  </si>
  <si>
    <r>
      <t xml:space="preserve">Dobava in montaža zasteklitve  strelne line "na trikotnik" in "okrogle", oznaka </t>
    </r>
    <r>
      <rPr>
        <b/>
        <sz val="10"/>
        <rFont val="Arial"/>
        <family val="2"/>
        <charset val="238"/>
      </rPr>
      <t xml:space="preserve"> 1M 103 in 107</t>
    </r>
    <r>
      <rPr>
        <sz val="10"/>
        <rFont val="Arial"/>
        <family val="2"/>
        <charset val="238"/>
      </rPr>
      <t>, izdelano po detajlnem načrtu arhitekta, z vsemi potrebnimi deli in materiali.</t>
    </r>
  </si>
  <si>
    <t>Pri izdelavi je potrebno paziti  na dimenzije pri jemanju mer na objektu,  obvezno opraviti pod nadzorom projektanta. Zasteklitev izdelana iz:</t>
  </si>
  <si>
    <t xml:space="preserve"> -zasteklitev iz kaljenega in lepljenega stekla deb.2x10mm, prozorno, steklo zgoraj, spodaj in s strani prirezano pod kotom glede na dejansko stanje posamezne line tako, da fuga ni večja od 5mm .  Robovi stekla brušeni pod kotom kot ga imajo obstoječe kamnite špalete, rob stekla v širini 3,0cm peskan. . Po obodu stekla se vgradi  prozorno tesnilo, lepljeno na steklo s prozornim lepilom</t>
  </si>
  <si>
    <t xml:space="preserve"> -na steklo vertikalno prilepljen INOX polni  trikotnik  cca 18/18/24mm, dolžine 110mm, kot vodilo  zapaha</t>
  </si>
  <si>
    <t xml:space="preserve"> -zapah iz  Cor-Tena, prereza 50/12mm, razmaščen in korodiran, dolžino prilagoditi odprtini in utorom v zidu. V zapahu odprtine za vstavitev zagozde. Fe plošča 120/120/5mm (prilagoditi stanju)</t>
  </si>
  <si>
    <t xml:space="preserve"> -INOX zagozda, peskano s steklenimi krogliicami, dim. 100x173,2mm, debeline 12mm, z lasersko izdelanimi utori za naleganje v  zapah. Na  zagozdi varovalni trn proti prevelikem pritisku na steklo l=36mm, varovalna razcepka in varovalo proti izvleku fi 4mm  (luknje za varovalne trne in razcepke zvrtati po preizkusni postavitvi!)</t>
  </si>
  <si>
    <t xml:space="preserve">Dimenzija stekla cca 120x120cm, zapah dolžine cca 140cm (kontrolirati na licu mesta).     Spodnja kamnita špaleta je poškodovana, zato bo nadomeščena s cor-ten zgibano špaleto  - mere vzeti na licu mesta skupaj s projektantom  - predvidoma bo pločevina 3 -4 mm 4x zgibana   ( 2x vodoravno ,2x vertikalno)  + 2x varjeni trikotni pločici z vrtino za poglobljen vtopljeni imbus vijak. Skupna razvita velikost pločevine 60 x 90 cm. </t>
  </si>
  <si>
    <r>
      <t xml:space="preserve">Dobava in montaža zasteklitve oken </t>
    </r>
    <r>
      <rPr>
        <b/>
        <sz val="10"/>
        <rFont val="Arial"/>
        <family val="2"/>
        <charset val="238"/>
      </rPr>
      <t>1M 102, 104, 105, 106 in 108</t>
    </r>
    <r>
      <rPr>
        <sz val="10"/>
        <rFont val="Arial"/>
        <family val="2"/>
        <charset val="238"/>
      </rPr>
      <t>, izdelano po detajlnem načrtu arhitekta, z vsemi potrebnimi deli in materiali.</t>
    </r>
  </si>
  <si>
    <t xml:space="preserve"> -zasteklitev iz kaljenega  stekla deb. 10mm, prozorno, steklo zgoraj ločno rezano . Robovi stekla brušeni, rob stekla v širini 2,0cm peskan s steklenimi kroglicami. </t>
  </si>
  <si>
    <t xml:space="preserve"> -steklo ima spodaj  profil iz zgibane INOX pločevine (peskano) RŠ 100mm, opremljen z 2x tečajem fi 8mm. Fiksiranje stekla zgoraj izvedeno z IMBUS vijakom, ki se vijači v okenski okvir.</t>
  </si>
  <si>
    <t xml:space="preserve"> -podboj okna iz  zgibane INOX pločevine (peskano)  RŠ 70mm, zatesnjeno proti zidu z neopren trakom, fiksirano v zid z uvrtanim in varjenim ali vijačenim zatičem</t>
  </si>
  <si>
    <t xml:space="preserve"> -okenska polica iz INOX peskane pločevine dbe.2mm, razvite širine 130mm, bočno zavihek višiner 0-30mm. Pod polico tesnenje izvedeno s Tio kitom ali Liqud membrano</t>
  </si>
  <si>
    <t>Dimenzija okna  cca 74x97,5cm.</t>
  </si>
  <si>
    <t>Izdelava, dobava in montaža raznih ključavničarskioh izdelkov iz lahkih profilov ali pločevine, po detajlu projektanta, z vsemi potrebnimi obdelavami ter montažnim materialom:</t>
  </si>
  <si>
    <t>izdelki iz Jekor</t>
  </si>
  <si>
    <t>izdelki iz Inox</t>
  </si>
  <si>
    <t>izdelki iz FE; antikorozijsko zaščiteno</t>
  </si>
  <si>
    <t>ZASTEKLITVE, OKNA, VRATA, STEKLARSKA DELA</t>
  </si>
  <si>
    <t xml:space="preserve"> -zasteklitev dim. 64x280cm</t>
  </si>
  <si>
    <t xml:space="preserve"> -zasteklitev dim. 160x280cm</t>
  </si>
  <si>
    <t>Avtomatska drsna dvokrilna vrata, steklo višine 280cm, motorni pogon, potrebna avtomatika, varovalni elementi, maska po celotni dolžini zasteklitve:</t>
  </si>
  <si>
    <t xml:space="preserve"> -avtomatska dvokrilna vrata 2x60/280cm</t>
  </si>
  <si>
    <t xml:space="preserve"> -avtomatska dvokrilna vrata 2x80/280cm</t>
  </si>
  <si>
    <t>Izvedejo se naslednja dela in elementi:</t>
  </si>
  <si>
    <r>
      <t xml:space="preserve">zasteklitev </t>
    </r>
    <r>
      <rPr>
        <b/>
        <sz val="10"/>
        <rFont val="Arial"/>
        <family val="2"/>
        <charset val="238"/>
      </rPr>
      <t>Z2a:</t>
    </r>
  </si>
  <si>
    <t xml:space="preserve">odstranitev vseh stekel - enojno steklo, v površini 14,5m2, vključno z demontažo  prinetanih L kotnikov 4mm, ki držijo steklo </t>
  </si>
  <si>
    <t>izdelava, dobava in vgradnja zasteklitev izdelanih kot termopan stekla 6/16 ag/5.5, steklo lepljeno varnostno, prozorno,  distančnik v črni barvi. Steklo montirano med obstoječe Jekor profile in fiksirani z obstoječimi očiščenimi L kotniki (ki se pritrdijo z netanjem) ter namestitvijo novih podložk. Skupna površina zasteklitve znaša 14,5m2 narisne površine, v rastru in dimenzijah kot obstoječe, z potrebnim vpasovanjem med oboke</t>
  </si>
  <si>
    <t>Obračun po kompletno izvedeni obnovi stene:</t>
  </si>
  <si>
    <r>
      <t xml:space="preserve">zasteklitev </t>
    </r>
    <r>
      <rPr>
        <b/>
        <sz val="10"/>
        <rFont val="Arial"/>
        <family val="2"/>
        <charset val="238"/>
      </rPr>
      <t>Z2b:</t>
    </r>
  </si>
  <si>
    <t xml:space="preserve">odstranitev vseh stekel - enojno steklo, v površini 16,5m2, vključno z demontažo  prinetanih L kotnikov 4mm, ki držijo steklo </t>
  </si>
  <si>
    <t>vsi obstoječi  profili (tudi L kotniki)  iz Jekor pločevine se očistijo z vodo pod pritiskom (cca 300-400bar), odstranijo se vsi ostanki tesnil, kita  ipd. - skupna dolžina 22m1</t>
  </si>
  <si>
    <t>izdelava, dobava in vgradnja zasteklitev izdelanih kot termopan stekla 6/16 ag/5.5, steklo lepljeno varnostno, emajlirano,  distančnik v črni barvi. Steklo montirano med obstoječe Jekor profile in fiksirani z obstoječimi očiščenimi L kotniki (ki se pritrdijo z netanjem) ter namestitvijo novih podložk. Skupna površina zasteklitve znaša 14,8m2 narisne površine, v rastru in dimenzijah kot obstoječe, z potrebnim vpasovanjem med oboke</t>
  </si>
  <si>
    <t>izdelava, dobava in vgradnja zasteklitev izdelanih kot termopan stekla 6/16 ag/5.5, steklo lepljeno varnostno, prozorno,  distančnik v črni barvi. Steklo montirano med obstoječe Jekor profile in fiksirani z obstoječimi očiščenimi L kotniki (ki se pritrdijo z netanjem) ter namestitvijo novih podložk. Skupna površina zasteklitve znaša 1,65m2 narisne površine, v rastru in dimenzijah kot obstoječe, z potrebnim vpasovanjem med oboke</t>
  </si>
  <si>
    <r>
      <t xml:space="preserve">zasteklitev </t>
    </r>
    <r>
      <rPr>
        <b/>
        <sz val="10"/>
        <rFont val="Arial"/>
        <family val="2"/>
        <charset val="238"/>
      </rPr>
      <t>Z2c:</t>
    </r>
  </si>
  <si>
    <t xml:space="preserve">odstranitev vseh stekel - enojno steklo, v površini 16,3m2, vključno z demontažo  prinetanih L kotnikov 4mm, ki držijo steklo </t>
  </si>
  <si>
    <t>vsi obstoječi  profili (tudi L kotniki)  iz Jekor pločevine se očistijo z vodo pod pritiskom (cca 300-400bar), odstranijo se vsi ostanki tesnil, kita  ipd. - skupna dolžina 18m1</t>
  </si>
  <si>
    <t>izdelava, dobava in vgradnja zasteklitev izdelanih kot termopan stekla 6/16 ag/5.5, steklo lepljeno varnostno, prozorno,  distančnik v črni barvi. Steklo montirano med obstoječe Jekor profile in fiksirani z obstoječimi očiščenimi L kotniki (ki se pritrdijo z netanjem) ter namestitvijo novih podložk. Skupna površina zasteklitve znaša 16,3m2 narisne površine, v rastru in dimenzijah kot obstoječe, z potrebnim vpasovanjem med oboke</t>
  </si>
  <si>
    <t>Stena sestavljena iz:</t>
  </si>
  <si>
    <t xml:space="preserve"> -dim. 39x293cm</t>
  </si>
  <si>
    <t xml:space="preserve"> -dim. 158x293cm</t>
  </si>
  <si>
    <t xml:space="preserve"> -dim. 62x293cm</t>
  </si>
  <si>
    <t xml:space="preserve"> -dim. 149x293cm</t>
  </si>
  <si>
    <t>vertikalni INOX stabilizator 100x10mm, višine 293cm, vpeto zgoraj v obok in spodaj na profil, obdelava peskano s kroglicami</t>
  </si>
  <si>
    <t>horizontalni ročaj INOX cev 40/40mm, obdelava peskano s kroglicami</t>
  </si>
  <si>
    <t>horizontalni inox profil 20x20- zaščita stekla</t>
  </si>
  <si>
    <r>
      <t xml:space="preserve">Izdelava, dobava in montaža novih enokrilnih zastekljenih vrat  s stransko svetlobo </t>
    </r>
    <r>
      <rPr>
        <b/>
        <sz val="10"/>
        <rFont val="Arial"/>
        <family val="2"/>
        <charset val="238"/>
      </rPr>
      <t>VS 1</t>
    </r>
    <r>
      <rPr>
        <sz val="10"/>
        <rFont val="Arial"/>
        <family val="2"/>
        <charset val="238"/>
      </rPr>
      <t xml:space="preserve">  , kompletno z vsemi potrebnimi deli in materiali, po detajlih arhitekta. </t>
    </r>
  </si>
  <si>
    <t>horizontalni INOX stabilizator 100x10mm, dolžine 135cm</t>
  </si>
  <si>
    <t>vertikalni INOX stabilizator 100x10mm, dolžine 298,2cm</t>
  </si>
  <si>
    <t>Okvir poteka po zgornjem in spodnjem rebu ter po eni vertikali. Vertikalna pasnica je v 1/3 ločno odmaknjena od ravnine za 40mm, kot ročaj vrat.</t>
  </si>
  <si>
    <t xml:space="preserve"> -vratno krilo stekleno, varnostno steklo 10mm, prozorno</t>
  </si>
  <si>
    <t>Obračun po kompletno izdelanih vratih</t>
  </si>
  <si>
    <r>
      <t xml:space="preserve">Izdelava, dobava in montaža novih enokrilnih zastekljenih vrat  s stransko svetlobo </t>
    </r>
    <r>
      <rPr>
        <b/>
        <sz val="10"/>
        <rFont val="Arial"/>
        <family val="2"/>
        <charset val="238"/>
      </rPr>
      <t>Vs 2</t>
    </r>
    <r>
      <rPr>
        <sz val="10"/>
        <rFont val="Arial"/>
        <family val="2"/>
        <charset val="238"/>
      </rPr>
      <t xml:space="preserve"> , kompletno z vsemi potrebnimi deli in materiali, po detajlih arhitekta. </t>
    </r>
  </si>
  <si>
    <t>horizontalni INOX stabilizator 100x10mm, dolžine 173cm</t>
  </si>
  <si>
    <t>odstranitev vseh stekel - enojna zasteklitev</t>
  </si>
  <si>
    <t>Izvedba enako kot v nivoju 0_zmajev brlog. Obračun po m1 obdelanega profila.</t>
  </si>
  <si>
    <t xml:space="preserve"> -širši profili, RŠ 105mm</t>
  </si>
  <si>
    <t xml:space="preserve"> -ožji profili, RŠ 45mm</t>
  </si>
  <si>
    <t xml:space="preserve">izdelava, dobava in vgradnja zasteklitev izdelanih kot termopan stekla 6/16 ag/4.4, notranje steklo lepljeno varnostno, distančnik v črni barvi. Steklo lepljeno na obstoječi jekleni profil: </t>
  </si>
  <si>
    <t>Obračun po m2 izvedne nove zasteklitve, z razdelitvami kot obstoječe:</t>
  </si>
  <si>
    <r>
      <t xml:space="preserve">Izdelava, dobava in montaža novih enokrilnih avtomatskih drsnih steklenih vrat  </t>
    </r>
    <r>
      <rPr>
        <b/>
        <sz val="10"/>
        <rFont val="Arial"/>
        <family val="2"/>
        <charset val="238"/>
      </rPr>
      <t>DVS1</t>
    </r>
    <r>
      <rPr>
        <sz val="10"/>
        <rFont val="Arial"/>
        <family val="2"/>
        <charset val="238"/>
      </rPr>
      <t>, v steni Z1d, kompletno z vsemi potrebnimi deli in materiali, po detajlih arhitekta.  Dimenzija vrat 90x280cm, vključno z pogonom, avtomatiko, varovila, masko pogona. Izvedba po detajlu</t>
    </r>
  </si>
  <si>
    <t>kovinska konstrukcija, obračun po kg vgrajenega materiala</t>
  </si>
  <si>
    <t xml:space="preserve"> -enokrilna vrata svetle mere 80x210cm</t>
  </si>
  <si>
    <t xml:space="preserve"> -izvedba za  podboj in vratno krilo poravnano z linijo ometa</t>
  </si>
  <si>
    <t>b</t>
  </si>
  <si>
    <t>MONTAŽNA DELA</t>
  </si>
  <si>
    <t>Obloge sten razno, kot npr. Knauf W 625:</t>
  </si>
  <si>
    <t xml:space="preserve"> -sistemska pocinkana podkonstrukcija   iz tankostenskih  profilov CW 50, prostostoječa</t>
  </si>
  <si>
    <t>Izdelava  suhomontažnih spuščenih stropov , kompletno s potrebno tipsko  podkonstrukcijo,  vgradnjo vogalnikov ter bandažiranjem plošč v kvaliteti Q2. Zaključki stropa kot senčna fuga. Strop v sestavi:</t>
  </si>
  <si>
    <t>ST1 - zunanji strop</t>
  </si>
  <si>
    <t xml:space="preserve"> -montažne plošče kot npr. Aquapanel outdoor deb.12,5mm</t>
  </si>
  <si>
    <t xml:space="preserve"> -vetrna zapora</t>
  </si>
  <si>
    <r>
      <t xml:space="preserve">S1 - </t>
    </r>
    <r>
      <rPr>
        <sz val="10"/>
        <rFont val="Arial"/>
        <family val="2"/>
        <charset val="238"/>
      </rPr>
      <t>doplačilo za izvedbo utora za montažo  LED linijske luči, utor širine do 3cm</t>
    </r>
  </si>
  <si>
    <t>ST2 - strop kavarna A</t>
  </si>
  <si>
    <t xml:space="preserve"> - mavčnokartonska plošča deb. 12,5mm,  plošče kot npr. Knauf GKB</t>
  </si>
  <si>
    <t xml:space="preserve"> -sistemska pocinkana podkonstrukcija   iz tankostenskih  profilov, dvonivojska, obešala, spuščeno od betonskaga stropa za 25cm</t>
  </si>
  <si>
    <t>PODOPOLAGALSKA DELA</t>
  </si>
  <si>
    <t xml:space="preserve">V  vsako letev je vgrajen ALU čep fi 30mm/20mm- 2kos/letev. </t>
  </si>
  <si>
    <t>Parket položen s fugami širine 5mm, zapolnjeno z črnim kaučukom.</t>
  </si>
  <si>
    <t>Obračun po m2 kompletno izvedenega tlaka</t>
  </si>
  <si>
    <t>Tlak iz jesenovega parketa iz lamel dolžine  105-200cm, širine 9,5cm, ekstra kvalitete, kompletno z polaganjem, vpasovanjem,  brušenjem, luženjem ter zaključnim premazom z parketnim oljem (v sivi barvi). Kompletno z obstenskimi zaključki.</t>
  </si>
  <si>
    <t>Office, tlak T3, nabavna cena keramike do 50€/m2</t>
  </si>
  <si>
    <t>vetrolov</t>
  </si>
  <si>
    <t>rampa ob dvigalnem jašku</t>
  </si>
  <si>
    <t>SLIKOPLESKARSKA DELA</t>
  </si>
  <si>
    <t>Vključno s predhodno pripravo površine: kitanje, brušenje, fina zagladitev, čiščenje in impregniranje z razredčeno disperzijsko barvo:</t>
  </si>
  <si>
    <t>stene servis - MK plošče</t>
  </si>
  <si>
    <t>strop servis - beton, s pripravo podlage</t>
  </si>
  <si>
    <t>strop Kavarna A</t>
  </si>
  <si>
    <t>Dvakratno slikanje stropov s fasadno barvo v barvi po izbiri arhitekta.  Kompletno z izravnavo in glajenjem podlage. Obdelava zunanjih stropov.</t>
  </si>
  <si>
    <t>Dobava in vgradnja jeklenih profilov za izvedbo podaljšanja plošče in podpiranja oboka pri zasteklitvi Z3. Vključno z vsem pritrjevanjem in varjenjem. Požarna straža in delovni oder sta ločeni poziciji. Izvedba po zahtevah projektanta konstrukcij in detajlih:</t>
  </si>
  <si>
    <t>Izdelava, dobava in montaža steklene obloge dvigalnega jaška, izdelano po shemi. Kompletno z barvanjem, podkonstrukcijo, pritrdilnim materialom, zaključkim in finalnimi obdelavami. Izvedba v sestavi:</t>
  </si>
  <si>
    <t>-material in delo za nivelacijo tlaka (podlaganje, lokalne rušitve z udarnim kladivom,…)</t>
  </si>
  <si>
    <t xml:space="preserve"> -spodaj ALU letev višine 10 cm</t>
  </si>
  <si>
    <t xml:space="preserve"> - toplotna izolacija iz kamene mineralne volne deb. 7,0cm, nameščene med kovinsko podkonstrukcijo. Minimalna toplotna prevodnos 0,035 W/mK. Razred gorljivosti A1. Kamena mineralna volna za fasadne izolacije kot npr. FKD-S Thermal.</t>
  </si>
  <si>
    <t xml:space="preserve"> - toplotna izolacija iz kamene mineralne volne deb. 10,0cm, nameščene med kovinsko podkonstrukcijo. Minimalna toplotna prevodnos 0,035 W/mK. Razred gorljivosti A1. Kamena mineralna volna za fasadne izolacije kot npr. FKD-S Thermal.</t>
  </si>
  <si>
    <t>-odstraitev obstoječe kamene volne z odvozom na trajno deponijo in plačilom takse</t>
  </si>
  <si>
    <r>
      <t xml:space="preserve">Izdelava, dobava in montaža vrat z nadsvetlobo </t>
    </r>
    <r>
      <rPr>
        <b/>
        <sz val="10"/>
        <rFont val="Arial"/>
        <family val="2"/>
        <charset val="238"/>
      </rPr>
      <t>V2- vetrolov</t>
    </r>
    <r>
      <rPr>
        <sz val="10"/>
        <rFont val="Arial"/>
        <family val="2"/>
        <charset val="238"/>
      </rPr>
      <t>, izdelano po shemi. Kompletno s podkonstrukcijo, pritrdilnim materialom, zaključkim in finalnimi obdelavami. Izvedba v sestavi:</t>
    </r>
  </si>
  <si>
    <t xml:space="preserve"> -vratno krilo dim. 70x210cm, kaljeno steklo deb. 6mm na leseni podlagi deb. 18 mm, steklo emajlirano po izboru projektanta, vrata s skritim pantom in zapahom na potisk</t>
  </si>
  <si>
    <t xml:space="preserve"> -nadvetloba dim. 70x95cm, kaljeno emajlirano steklo deb. 6 mm na leseni podlagi deb. 18mm</t>
  </si>
  <si>
    <t>Izdelava, dobava in montaža zastekljenih sten z avtomatskimi drsnimi vrati - vetrolov kavarne, izdelano po shemi. Izdelava iz elementov:</t>
  </si>
  <si>
    <r>
      <t xml:space="preserve">Notranja  zasteklitev vetrolova </t>
    </r>
    <r>
      <rPr>
        <b/>
        <sz val="10"/>
        <rFont val="Arial"/>
        <family val="2"/>
        <charset val="238"/>
      </rPr>
      <t>Z4</t>
    </r>
    <r>
      <rPr>
        <sz val="10"/>
        <rFont val="Arial"/>
        <family val="2"/>
        <charset val="238"/>
      </rPr>
      <t>, zasteklitev kaljeno steklo deb. 10 mm, prozorno, vgrajeno v minimalne barvane ALU profile po obodu in spodaj ALU letev višine 10cm, steklo dim. 156x280cm</t>
    </r>
  </si>
  <si>
    <r>
      <t xml:space="preserve">Zunanja zasteklitev vetrolova </t>
    </r>
    <r>
      <rPr>
        <b/>
        <sz val="10"/>
        <rFont val="Arial"/>
        <family val="2"/>
        <charset val="238"/>
      </rPr>
      <t>Z5</t>
    </r>
    <r>
      <rPr>
        <sz val="10"/>
        <rFont val="Arial"/>
        <family val="2"/>
        <charset val="238"/>
      </rPr>
      <t>, zasteklitev kaljeno steklo deb. 10 mm, prozorno, vgrajeno v minimalne barvane ALU profile po obodu in spodaj ALU letev višine 10cm:</t>
    </r>
  </si>
  <si>
    <t>MINIMALNE TEHNIČNE ZAHTEVE:
- Intiligentno digitalno krmiljenje (2. kategorija po standardu DIN EN 954-1) (samoučeča vrata, samodejno prepoznavanje napak in izdelava poročil)
- Možnost nastavitve vseh parametrov pomika vrat
- motorni EC pogon z elektromotorjem brez vzdrževanja
- integriran akumulator za odpiranje v sili ob izpadu napetosti
- Certifikat po standardu DIN 18650
- radarski senzorji nameščeni na obeh straneh vrat z možnostjo individualnih nastavitev (občutljivost zaznavanja)
- stikalo za odpiranje v sili
- povezava na požarno centralo in krmiljenje preko nje</t>
  </si>
  <si>
    <r>
      <t xml:space="preserve">Izvedba obnove zasteklitve obrambnega hodnika z oznako </t>
    </r>
    <r>
      <rPr>
        <b/>
        <sz val="10"/>
        <rFont val="Arial"/>
        <family val="2"/>
        <charset val="238"/>
      </rPr>
      <t xml:space="preserve"> Z2</t>
    </r>
    <r>
      <rPr>
        <sz val="10"/>
        <rFont val="Arial"/>
        <family val="2"/>
        <charset val="238"/>
      </rPr>
      <t xml:space="preserve">, z vsemi potrebnimi deli in materiali. Izvedba po detajlih. Vse izmere je potrebno preveriti na objektu. </t>
    </r>
  </si>
  <si>
    <t xml:space="preserve">vsi obstoječi  profili (tudi L kotniki)  iz Jekor pločevine se očistijo z vodo pod pritiskom (cca 300-400bar), odstranijo se vsi ostanki tesnil, kita  ipd. - skupna dolžina 20m1. </t>
  </si>
  <si>
    <r>
      <t xml:space="preserve">Izdelava, dobava in montaža steklene stene z oznako </t>
    </r>
    <r>
      <rPr>
        <b/>
        <sz val="10"/>
        <rFont val="Arial"/>
        <family val="2"/>
        <charset val="238"/>
      </rPr>
      <t>Z3</t>
    </r>
    <r>
      <rPr>
        <sz val="10"/>
        <rFont val="Arial"/>
        <family val="2"/>
        <charset val="238"/>
      </rPr>
      <t xml:space="preserve">, zastekljena stena ob zračnem prostoru, kompletno z vsemi potrebnimi deli in materiali, po detajlih arhitekta. Stena izdelana iz elementov (obvezno glej načrt) in po navodilih arhitekta. Delo na višini: </t>
    </r>
  </si>
  <si>
    <t xml:space="preserve">zasteklitev varnostno lepljeno in kaljeno steklo deb.2x6mm, stekla fiksirana v vertikalne stabilizatorje z INOX zatiči 5mm (s plastiko za distanco), fuga med stekli 10mm, dimenzije stekel: </t>
  </si>
  <si>
    <t>stranska zasteklitev fiksno kaljeno steklo, dim.  34x222cm, deb. 8 mm. Vpeta v vertikalni stabilizator  bočno in zgoraj</t>
  </si>
  <si>
    <t>nadsvetloba - zasteklitev fiksno kaljeno steklo, dim.  129x59,4cm, deb. 8 mm. vpeta v vertikalni stabilizator  bočno in spodaj  ter zgoraj v strop</t>
  </si>
  <si>
    <t>Vratno krilo dim. 100x221,1cm. Krilo je spodaj in zgoraj opremljeno s tečajem za odpiranje, vgrajenega med jekor pasnice,  vključno talni avtomat 180°.  S čela krilo opremljeno z tesnilom ROSIL 02.01.E. Talni avtomat BREZ zaustavitve v skrajnih legah.</t>
  </si>
  <si>
    <t xml:space="preserve"> -okvir krila  je izdelan iz INOX profilov 2x70x6mm, peskano s steklenimi kroglicami, medsebojno vijačenih z poglobljenimi IMBUS vijaki  z glavo fi 20mm, v rastru cca 200mm. </t>
  </si>
  <si>
    <t>zasteklitev fiksno kaljeno steklo, dim.  188x165-291cm, deb. 8 mm po zgornjem robu ločno rezano in vpasano v obok , z izrezom za vrata 87x205cm</t>
  </si>
  <si>
    <t>Vratno krilo dim. 87x205cm Krilo je spodaj in zgoraj opremljeno s tečajem za odpiranje, vgrajenega med jekor pasnice,  vključno talni avtomat 180°.  S čela krilo opremljeno z tesnilom ROSIL 02.01.E. Talni avtomat BREZ zaustavitve v skrajnih legah. Vključno s ključavnico.</t>
  </si>
  <si>
    <t xml:space="preserve"> -okvir krila  je izdelan iz INOX profilov 2x70x6mm, peskano s steklenimi kroglicami,  medsebojno vijačenih z poglobljenimi IMBUS vijaki  z glavo fi 20mm, v rastru cca 200mm. </t>
  </si>
  <si>
    <r>
      <t xml:space="preserve">Zamenjava obstoječe zasteklitve sten  proti notranjem stopnišču, zasteklite z oznako </t>
    </r>
    <r>
      <rPr>
        <b/>
        <sz val="10"/>
        <rFont val="Arial"/>
        <family val="2"/>
        <charset val="238"/>
      </rPr>
      <t xml:space="preserve">Z1a -1f, </t>
    </r>
    <r>
      <rPr>
        <sz val="10"/>
        <rFont val="Arial"/>
        <family val="2"/>
        <charset val="238"/>
      </rPr>
      <t>z vsemi potrebnimi deli in materialom:</t>
    </r>
  </si>
  <si>
    <t xml:space="preserve"> -demontaža obstoječih profilov in uporaba kot šablona za izdelavo novih </t>
  </si>
  <si>
    <t>izdelava novih pokrivnih profilov notranjih zastekljenih sten, v ceni je potrebno upoštevati:</t>
  </si>
  <si>
    <t xml:space="preserve"> -montaža, z novim pritrdilnim materialom (pop neti)</t>
  </si>
  <si>
    <t xml:space="preserve">- izdelava novih ALU profilov </t>
  </si>
  <si>
    <t>vsi obstoječi profili okvirjev iz jekorja  se očistijo, odstranijo se vsi ostanki tesnil, kita  ipd.</t>
  </si>
  <si>
    <t>doplačilo za obnovo enokrilnih vrat dim. 89x210cm, obnova ročaja, okovje, zamenjava talnega avtomata, ko mora biti BREZ zaustavitve v skrajnih legah</t>
  </si>
  <si>
    <r>
      <t xml:space="preserve">Izdelava, dobava in montaža novih enokrilnih drsnih stekljenih vrat  </t>
    </r>
    <r>
      <rPr>
        <b/>
        <sz val="10"/>
        <rFont val="Arial"/>
        <family val="2"/>
        <charset val="238"/>
      </rPr>
      <t>DVS2</t>
    </r>
    <r>
      <rPr>
        <sz val="10"/>
        <rFont val="Arial"/>
        <family val="2"/>
        <charset val="238"/>
      </rPr>
      <t>, v steni Z1d, kompletno z vsemi potrebnimi deli in materiali, po detajlih arhitekta.  Dimenzija vrat 110x210cm, vključno z ročajem, vodilom, mehkim zapiranjem, masko in ključavnico. Izvedba po detajlu</t>
    </r>
  </si>
  <si>
    <r>
      <t xml:space="preserve">Izdelava, dobava in montaža pregradnih montažnih sten office </t>
    </r>
    <r>
      <rPr>
        <b/>
        <sz val="10"/>
        <rFont val="Arial"/>
        <family val="2"/>
        <charset val="238"/>
      </rPr>
      <t>S1 in S2</t>
    </r>
    <r>
      <rPr>
        <sz val="10"/>
        <rFont val="Arial"/>
        <family val="2"/>
        <charset val="238"/>
      </rPr>
      <t>, stene višine 180cm,  kompletno z vsemi potrebnimi deli in materiali, tesnili, potrebnim okovjem, vse po shemah in detajlih arhitekta:</t>
    </r>
  </si>
  <si>
    <t>Zaključni talni ALU L kotnik 50x30 mm, ki se izvede POD ploščicami in POD Max oblogo</t>
  </si>
  <si>
    <t>enokrilna vrata VS3, dim. 73x180cm, iz plošče Trespa ali MAX deb.9mm, nihajno odpiranje, talni avtomat, opremljeno s cilindrično ključavnico. Talni avtomat Z zaustavitvijo v končni legi.</t>
  </si>
  <si>
    <t>Izdelava, dobava in montaža notranjih vrat v prostoru servisa,  kompletno z vsemi potrebnimi deli in materiali, tesnili, potrebnim okovjem, vse po shemah in detajlih arhitekta:</t>
  </si>
  <si>
    <t xml:space="preserve"> -krilo:   kovinsko, deb. 40 mm, s trojnim utorom, pocinkana pločevina debeline 0,6 mm.</t>
  </si>
  <si>
    <t xml:space="preserve"> -podboj:   kovinski, prašno barvan, v ravnini z ometom</t>
  </si>
  <si>
    <t>Izdelava, dobava in montaža  montažnih sten v prostoru servisa,  kompletno z vsemi potrebnimi deli in materiali, tesnili, potrebnim okovjem, vse po shemah in detajlih arhitekta:</t>
  </si>
  <si>
    <t>Izdelava  suhomontažnih pregradnih sten, kompletno s potrebno tipsko podkonstrukcijo,  vgradnjo vogalnikov ter bandažiranjem plošč v kvaliteti Q2. Stene v sestavi:</t>
  </si>
  <si>
    <t xml:space="preserve"> -vlagoodporna mavčnokratonska plošča GKB-I deb. 2x12,5mm, </t>
  </si>
  <si>
    <t xml:space="preserve"> -sistemska pocinkana podkonstrukcija iz tankostenskih  profilov, spuščeno od betonskaga stropa do 25cm</t>
  </si>
  <si>
    <t xml:space="preserve"> -toplotna izolacija iz mineralne volne toplotne izolativnosti min. 0,32W/m2K, debeline 12cm</t>
  </si>
  <si>
    <t>tlak z oblogo iz parketa. 50% parketa se previdno odstrani, očisti in zloži v deponijo naročnika na energetskem bloku.</t>
  </si>
  <si>
    <r>
      <t>Dobava in polaganje tlaka iz jesenovega parketa iz lamel, tlak z oznako</t>
    </r>
    <r>
      <rPr>
        <b/>
        <sz val="10"/>
        <rFont val="Arial"/>
        <family val="2"/>
        <charset val="238"/>
      </rPr>
      <t xml:space="preserve"> T1 in T2. </t>
    </r>
  </si>
  <si>
    <t>Tlak iz jesenovega parketa kvalitete 1A z manj kot 1 vidno grčo na 100 m2 položenega parketa. Parket iz lamel dolžine  220cm, širine 7,2cm, ekstra kvalitete, kompletno z polaganjem, vpasovanjem,  brušenjem, luženjem ter zaključnim mat lakiranjem za površine z večjo obremenitvijo. Kompletno z obstenskimi zaključki.</t>
  </si>
  <si>
    <t>Parket položen s fugami širine 5mm, zapolnjeno z črnim kaučukom. Vključno z izvedbo rege proti ostalim delom objekta (FE profili, obloge) in polnjenjem s kavčukom ali umetno maso.</t>
  </si>
  <si>
    <t>Kompletno z brušenjem, odssesovanjem, prednamazom kot npr. Adesne primer pe600, vsem potrebnim vpasovanjem in lepljenjem z dvokomponentnim lepilom. Izvedba po detajlih projektanta.</t>
  </si>
  <si>
    <t>v ceni upotevati obdelavo okoli elektro doz, vključno z njihovim vpasovanjem in vstavitvijo lesa v pokrov elektro doz.</t>
  </si>
  <si>
    <r>
      <t>Dobava in polaganje tlaka iz jesenovega parketa iz lamel, talk z oznako</t>
    </r>
    <r>
      <rPr>
        <b/>
        <sz val="10"/>
        <rFont val="Arial"/>
        <family val="2"/>
        <charset val="238"/>
      </rPr>
      <t xml:space="preserve"> T4. </t>
    </r>
  </si>
  <si>
    <t>Kompletno s polaganjem na OSB ploščo, vsem potrebnim vpasovanjem in lepljenjem z dvokomponentnim lepilom. Izvedba po detajlih projektanta</t>
  </si>
  <si>
    <t>Obdelava obstoječega parketa z obrušenjem, kitanjem  ter finalmno obdelavo v izgledu kot ostali novi parketi ( luženje in lakiranje kot tlak T1)</t>
  </si>
  <si>
    <t>Predpražnik kot npr. EMCO Senator tip 522 WRCB standardne barve, deb.33mm.</t>
  </si>
  <si>
    <t xml:space="preserve">Izdelava, dobava in  montaža  korita s predpražnikom v vetrolovu. Korito dim. 70x400 cm. Smer polaganja po načrtu.  </t>
  </si>
  <si>
    <t>Korito INOX material, globine do 40mm, vodotesno, z iztočno cevko INOX fi 30mm v žleb spodaj. Opremljeno z okvirjem za naleganje  predpražnika. Vključno z izvedbo izvrtine in INOX cevke.</t>
  </si>
  <si>
    <t>Dobava in polaganje  talnih oblog iz keramike po izboru projektanta, dim. 60x60cm. Kompletno s pripravo podlage, izvedbo izravnalne mase, polaganjem in fugiranjem. Posamezna plošča dimenzij skladno s projektom, z potrebnim  razrezom in vpasovanjem.</t>
  </si>
  <si>
    <t>Dobava in polaganje  stenske  obloga iz 30x60 cm keramike,v barvi po izboru projektanta. Kompletno s pripravo podlage,  polaganjem v ustrezno podlago in fugiranjem. Posamezna plošča dimenzij skladno s projektom, z potrebnim  razrezom in vpasovanjem.</t>
  </si>
  <si>
    <t>Servis kavarne - stenska  obloga iz keramike, do višine 220cm. Nabavna cena keramike do 15€/m2. polaganje do višine 220 cm</t>
  </si>
  <si>
    <t>Izdelava, dobava in polaganje kamnite talne obloge iz naravnega kamna Tonalit, deb.3,0cm. Plošče dim. 40x70cm. Kompletno s pripravo podlage, polaganjem v ustrezno podlago in fugiranjem, z potrebnim  razrezom in vpasovanjem. Finalna obdelava po izboru projektanta, nedrseče min. R 11. Vključno z izvedbo nevidnega premaza proti vpijanju vode in umazanije.</t>
  </si>
  <si>
    <t>Očiščenje in osvežitev obstoječega kamnitega tlaka  vhodnega podesta (izvedba peskanja). Vključno z izvedbo nevidnega premaza proti vpijanju vode in umazanije.</t>
  </si>
  <si>
    <t xml:space="preserve">Dvakratno slikanje sten in stropov z Latex barvo za notranje  površine v barvi po izbiri arhitekta. </t>
  </si>
  <si>
    <t xml:space="preserve">Dvakratno slikanje obokanih stropov z Bio apnom </t>
  </si>
  <si>
    <t>Vključno s predhodno pripravo površine: kitanje, brušenje, fina zagladitev, čiščenje in impregniranje z razredčeno disperzijsko barvo. Obračun po tlorisni površini stropa!</t>
  </si>
  <si>
    <t>Kabli JY(ST)Y, položeni v ceveh</t>
  </si>
  <si>
    <t xml:space="preserve">  1 x 2 x 0.8 mm2   termostat talno ogrevanje                                           </t>
  </si>
  <si>
    <t xml:space="preserve">  4 x 2 x 0.8 mm2   stenski upravljalnik                                           </t>
  </si>
  <si>
    <t xml:space="preserve">  3 x 4 mm2                             </t>
  </si>
  <si>
    <t xml:space="preserve">Izdelava priključkov opreme         </t>
  </si>
  <si>
    <t xml:space="preserve">  </t>
  </si>
  <si>
    <t>pokrov v skladu s talno oblogo</t>
  </si>
  <si>
    <t xml:space="preserve">  1L+N+PE, 16A, 4x                        </t>
  </si>
  <si>
    <t xml:space="preserve">   RJ 45, 4x</t>
  </si>
  <si>
    <t xml:space="preserve">  123x72</t>
  </si>
  <si>
    <t xml:space="preserve">   5 kos  </t>
  </si>
  <si>
    <t>za TRIAC regulacijo zatemnitve, TEM ČATEŽ, EM14</t>
  </si>
  <si>
    <t>Vratna centrala za "Panik električne ključavnice", GEZE</t>
  </si>
  <si>
    <t>TZ300SN, AP 230 V, 50 Hz, komplet</t>
  </si>
  <si>
    <t>ELEKTRO OMARA E-8</t>
  </si>
  <si>
    <t>iz poliuretana. 600x1800x250 mm</t>
  </si>
  <si>
    <t xml:space="preserve">  G40-10-U</t>
  </si>
  <si>
    <t>KOMUNIKACIJSKO VOZLIŠČE KV8</t>
  </si>
  <si>
    <t xml:space="preserve">Izdelana iz dekapirane pločevine, pobarvana s temeljno in </t>
  </si>
  <si>
    <t>končno barvo. Opremljena z ventilatorjem za hlajenje in</t>
  </si>
  <si>
    <t xml:space="preserve">   600 x 16HE x 600</t>
  </si>
  <si>
    <t>Tipkovnica za vključevanje/izključevanje particij</t>
  </si>
  <si>
    <t xml:space="preserve">  - Priključitev na vodilo centrale</t>
  </si>
  <si>
    <t xml:space="preserve">  - Viden prikaz stanja particij</t>
  </si>
  <si>
    <t xml:space="preserve">  - Vključevanje in izkkjučevanje najmanj 4 particij</t>
  </si>
  <si>
    <t>Mikrofon brezžični</t>
  </si>
  <si>
    <t xml:space="preserve">  NYM-J, 3x2.5 mm2</t>
  </si>
  <si>
    <t>Detektor prisotnosti za vklop razsvetljave, nastavitev časa izklopa 4s do 15 min, nastavitev osvetljenosti 2-1300lx, 360 st. vodoravno, 180 st. navpično, doseg 12 m, 230 V</t>
  </si>
  <si>
    <t>Vsi elektro dovodi v omaro obvezno izvedeni s spodnje strani!</t>
  </si>
  <si>
    <t>Pametni stikalni blok FTP, cat.6A, 19"</t>
  </si>
  <si>
    <t xml:space="preserve">  2x24RJ45, 2xSFP (100/1000 Mbps ports) višine 1xU</t>
  </si>
  <si>
    <t>Zaradi potrebe po kompatibilnosti z obstoječim sistemom predlagamo Aruba Office Connect 1920S 24G 2SFP Switch, JL381A. Izvajalec lahko izvede zamenjavo, vendar jamči za povezljivost z IT omrežjem naročnika.</t>
  </si>
  <si>
    <t>SPF modul tip LC, kompatibilen z optiko in pametnim stikalnim blokom, vključno s povezovalno vrvico</t>
  </si>
  <si>
    <t>Zagon sistema, povezava v SPO prostor Ljubljanskega gradu, testiranje, izobraževanje uporabnika</t>
  </si>
  <si>
    <t xml:space="preserve">SKUPAJ ELEKTOINSTALACIJE </t>
  </si>
  <si>
    <t xml:space="preserve">Talni ventilatorski konvektor v ohišju - enoredni, za ogrevanje prostora, ki sestoji iz: </t>
  </si>
  <si>
    <t>Zunanje temperaturno tipalo za montažo na zid, skupaj s pritrdilnim materialom</t>
  </si>
  <si>
    <t>Konvektorji niso serijski izdelek in zahtevajo posebno konstrukcijsko obdelavo</t>
  </si>
  <si>
    <t>Dolžina konvektorja L = 3,8 m</t>
  </si>
  <si>
    <t>Toplotna kapaciteta Qog = 1.100 W</t>
  </si>
  <si>
    <t>Enako, toda za podatke:</t>
  </si>
  <si>
    <t>Dolžina konvektorja L = 3,6 m</t>
  </si>
  <si>
    <t>Toplotna kapaciteta Qog = 957 W</t>
  </si>
  <si>
    <t>Dolžina konvektorja L = 3,4 m</t>
  </si>
  <si>
    <t>Toplotna kapaciteta Qog = 860 W</t>
  </si>
  <si>
    <t>Dolžina konvektorja L = 2,3 m</t>
  </si>
  <si>
    <t>Toplotna kapaciteta Qog = 550 W</t>
  </si>
  <si>
    <t>Dolžina konvektorja L = 2,0 m</t>
  </si>
  <si>
    <t>Toplotna kapaciteta Qog = 500 W</t>
  </si>
  <si>
    <t>Izdelan za tehnične podatke:</t>
  </si>
  <si>
    <t>Qog = 1.660 W</t>
  </si>
  <si>
    <t>Pe = 55 W ( moč ventilatorja pri max hitrosti )</t>
  </si>
  <si>
    <t>Vz = 240 do 310 m3/h</t>
  </si>
  <si>
    <t>Dolžina L = 3,8 m, priključki DN 20</t>
  </si>
  <si>
    <t>Dolžina L = 3,3 m, priključki DN 20</t>
  </si>
  <si>
    <t>Dolžina L = 2,3 m, priključki DN 15</t>
  </si>
  <si>
    <t>Dolžina L = 2,2 m, priključki DN 15</t>
  </si>
  <si>
    <t>Enako, toda v tehnološkem delu kuhinje, zaradi ukinitve ogrevanja in postavitve hladilnih omar na tem mestu, vključno iznos iz objekta, nalaganje na kamion in odvoz na deponijo izvajalca del</t>
  </si>
  <si>
    <t>Dolžina L = 3,5 m, priklljuček DN 20</t>
  </si>
  <si>
    <t>Enako, toda ventilatorskega, montiranega v talni niši v parketu prostora, skupaj z demontažo pocinkanega zračnega kanala v območju konvektorja, skupaj z demontažo elektro priključka, iznos iz objekta, nalaganje na kamion in odvoz na deponijo izvajalca</t>
  </si>
  <si>
    <t>Izdelek UNIKLIMA Sarajevo</t>
  </si>
  <si>
    <t>Demontaža in razrez obstoječih jeklenih cevovodov ogrevanja in konvektorskih priključkov, iznos iz objekta, nalaganje na kamion in odvoz na deponijo izvajalca</t>
  </si>
  <si>
    <t>Demontaža obstoječih ponikljanih fleksibilnih cevnih priključkov talnega ventilatorskega konvektorja</t>
  </si>
  <si>
    <t>Predelava in prilagoditev obstoječega ohišja talnih konvektorjev iz JEKOR jekla, zaradi zamenjave obstoječih talnih konvektorjev z ventilatorskimi talnimi konvektorji, ki obsega</t>
  </si>
  <si>
    <t>Dolžina L = 3,9 m</t>
  </si>
  <si>
    <t>Dolžina L = 3,4 m</t>
  </si>
  <si>
    <t>Dolžina L = 2,4 m</t>
  </si>
  <si>
    <t>Dolžina L = 2,3 m</t>
  </si>
  <si>
    <t>DN 20, dolžina L = 0,7 m</t>
  </si>
  <si>
    <t>Demontaža obstoječe regulacijske proge na nivoju N -2 ( pod stopnicami ), namenjeni za napajanje starih potrošnikov v Restavraciji, katera obsega:</t>
  </si>
  <si>
    <t>• 4 kom zaporni zasuni DN 40</t>
  </si>
  <si>
    <t>• 2 kom lovilnikov nesnage DN 40</t>
  </si>
  <si>
    <t>• 2 kom dušilnih loput DN 40</t>
  </si>
  <si>
    <t>• 3 kom polnilno izpraznjevalnih pip DN 15</t>
  </si>
  <si>
    <t>• 1 kom dušilna loputa bDN 25</t>
  </si>
  <si>
    <t>• 2 kom odzračevalnih pip DN 15</t>
  </si>
  <si>
    <t>• 1 kom odzračevala posoda V = 1 l</t>
  </si>
  <si>
    <t>• razrez obstoječih cevnih razvodov do   dvižnega voda</t>
  </si>
  <si>
    <t>Nerjavna jeklena cev, kvaliteta 1.4401, skupaj s spojkami za " press " sistem, fazonskimi kosi in loki ter pritrdilnim materialom</t>
  </si>
  <si>
    <t>G = 0,491 m3/h</t>
  </si>
  <si>
    <t>H = 5,90 mVS</t>
  </si>
  <si>
    <t>priključki DN 32</t>
  </si>
  <si>
    <t xml:space="preserve">el.tok 230V, 50 Hz,  </t>
  </si>
  <si>
    <t>Napisna tablica za označitev, velikosti 110 x 70 mm, izdelana iz dvobarvne plastične mase, skupaj s pritrdilnim materialom</t>
  </si>
  <si>
    <t>Avtomatski odzračevalni ventil, izdelan iz medenine za tlak PN 10, skupaj z samozapornim elementom, servisno krogelno pipo DN 10, skupaj s tesnilnim materialom</t>
  </si>
  <si>
    <t>Obešalni in pritrdilni material, izdelan iz Niro materiala</t>
  </si>
  <si>
    <t>Prevezave cevovodov na obstoječih razdelilnikih v dvižnih vodih 1 in 2, vključno zamenjava obstoječih zapornih ventilom na glavnih ceveh in odcepih, z krogelnimi pipami</t>
  </si>
  <si>
    <t>Razrez obstoječega pocinkanega kanala pod tlakom kavarne ( na mestu postavitve novega ventilatorskega konvektorja ), priprava robov za namestitev protiprirobnice, usklajene z mero sesalne odprtine novega ventialtorskega  konvektorja, skupaj s tesnilnim in vijačnim materialom</t>
  </si>
  <si>
    <t>Izdelava zbiralne komore za izpuh zraka iz ventilatorskega konvektorja ( ima 3 okrogle odprtine za izpuh ogretega zraka, izdelane iz jeklene pločevine, debeline 0,7 mm, skupaj s pritrdilnim materialom. Zbiralna komora vpihuje zrak preko obstoječe vertikalne JEKOR rešetke v prostor kavarne</t>
  </si>
  <si>
    <t>dimenzija cca 800 x 260 mm</t>
  </si>
  <si>
    <t xml:space="preserve">TALNI VENTILATORSKI KONVEKTORJI </t>
  </si>
  <si>
    <t>Vsi konvektorji morajo omogočati zvezno regulacijo hitrosti ob 0-10 V s pomočjo CNS sistema!</t>
  </si>
  <si>
    <t xml:space="preserve">Dimenzija 600 x 600 x 130 mm( za 4 odcepe) </t>
  </si>
  <si>
    <t>Dimenzija 300 x 300 x 100 mm</t>
  </si>
  <si>
    <t>DN 20 ( Ф 22,0 x 1,2 mm )</t>
  </si>
  <si>
    <t>Razrez obstoječih jeklenih cevovodov ogrevne vode ter priparva robov za spoje iz Niro materiala, vključno prehodni in fazonski kosi navojne izvedbe</t>
  </si>
  <si>
    <t xml:space="preserve">DN 40  </t>
  </si>
  <si>
    <t>G = 0,16 m3/h</t>
  </si>
  <si>
    <t>priključki R 1/2</t>
  </si>
  <si>
    <t>el.tok 230V, 50 Hz, I = 0,19 A, IP 42</t>
  </si>
  <si>
    <t xml:space="preserve">Izdelek:GRUNDFOS, tip ALPHA2 L 15-40 130 </t>
  </si>
  <si>
    <t>H =  1,0 kPa</t>
  </si>
  <si>
    <t>Kvs = 0,4</t>
  </si>
  <si>
    <t>priključki DN 15</t>
  </si>
  <si>
    <t>Temperaturno tipalo za tekočine, Pt 1000, dolžine 100 mm, skupaj z zaščitno tulko DN15 iz Niro materiala, za vgraditev v razdelilnik</t>
  </si>
  <si>
    <t xml:space="preserve">Hladni tlačni preizkus cevi talnega ogrevanja  </t>
  </si>
  <si>
    <t xml:space="preserve">na trdnost, s tlakom 10 bar </t>
  </si>
  <si>
    <t xml:space="preserve">Hladni tlačni preizkus cevi talnega ogrevanja </t>
  </si>
  <si>
    <t>na tesnost, s tlakom 5 bar</t>
  </si>
  <si>
    <t>Umivalnik iz bele keramike, kvalitete I.a, sestoječ iz školjke ter</t>
  </si>
  <si>
    <t>Velikost 510 x 405 mm</t>
  </si>
  <si>
    <t xml:space="preserve">Kompletno stranišče, sestavljeno iz: </t>
  </si>
  <si>
    <t>Ogledalo iz brušenega stekla, skupaj s kromiranim pritrdilnim materialom, vijaki in zidnimi vložki</t>
  </si>
  <si>
    <t>velikost 600 x 400 mm</t>
  </si>
  <si>
    <t>Kromirana obešalna kljuka z dvema rogljema,  za montažo ob WC-ju, skupaj z vijačnim in pritrdilnim materialom</t>
  </si>
  <si>
    <t>Velikost 800 x 800 mm</t>
  </si>
  <si>
    <t>Kromirana obešalna kljuka s tremi roglji, skupaj z vijačnim in pritrdilnim materialom</t>
  </si>
  <si>
    <t xml:space="preserve">Medeninasta kromirani kotni zaporni ventil, izdelan za tlak PN 16, z navojnimi priključki, ročico in tesnilnim materialom                                         DN 25                                       </t>
  </si>
  <si>
    <t>Medeninasta krogelna pipa z navojnimi priključki, izdelana za tlak PN 16, skupaj z ročico, vključno tesnilni material</t>
  </si>
  <si>
    <t>( priključek hladne, tople vode in cirkulacije v nivoju N - 2, z dvigom pod strop )</t>
  </si>
  <si>
    <t>Medeninasta kromirana iztočna pipa, izdelana za tlak PN 16, z navojnimi priključki, skupaj z matico in nastavkom za namestitev gumijaste cevi, vključno tesnilni material</t>
  </si>
  <si>
    <t>DN 15  ( priključek za pranje tal )</t>
  </si>
  <si>
    <t>Medeninasti kromirani sifon, s priključki za odtok vode iz koritov ali sanitarnega umivalnika, skupaj s čistilnim nastavkom in čepom, vključno tesnilni material</t>
  </si>
  <si>
    <t>Cevi, dobavljene v kolutu, primerne za sanitarno vodo, predizolirane, vključno s cevnimi pritrdili in montažnimi spojkami, komplet s rebrastimi zaščitnimi cevmi in spojnimi fitingi za " press sistem", z garantiranim tesnenjem spojev, drobnim montažnim, tesnilnim in pritrdilnim materialom ( izdelek Alumplast ali ustrezno )</t>
  </si>
  <si>
    <t>UPONOR - Alumplast, dobavlja TITAN d.d. Kamnik, ali ustrezno</t>
  </si>
  <si>
    <t xml:space="preserve">Cevi iz nerjavnega jekla kvalitete 1.4401, speljane v tleh kavarne, izdelene za " press sitem", skupaj s fazonskimi spojnimi in prehodnimi kosi, vključno pritrdilni material        </t>
  </si>
  <si>
    <t>DN 15 ( 18,0 x 1,0 mm )</t>
  </si>
  <si>
    <t>LŽ DUCTIL kanalizacijska odtočna cev, material po EN 545, z notranjo epoxy zaščito po SISTEN 14901 -2006, izdelana za polaganje v tla in v zidne utore, skupaj s spojkami, tesnili, pritrdilnim in vijačnim materialom</t>
  </si>
  <si>
    <t>Ф 50 mm</t>
  </si>
  <si>
    <t>Kanalizacijska cev in pripadajoči fazonski kosi za polaganje pod tlak in v steno, izdelana iz trdega PVC po DIN 19531, kompletno s tesnilnim in pritrdilnim materialom</t>
  </si>
  <si>
    <t>Razrez obstoječih LŽ cevi v dvižnem vodu, priprava robov za priključitev novih odtokov od kuhinjskih tehnoloških elementov</t>
  </si>
  <si>
    <t>DN 100</t>
  </si>
  <si>
    <t>DN   70</t>
  </si>
  <si>
    <t>Razrez obstoječih cevovodov tople, hladne vode in cirkulacije v instalacijskem jašku in v kleti objekta, vključno izolacijo, skupaj s pripravo prostora za speljavo novih Alumplast cevovodov, iznos iz objekta, nalaganje na kamion in odvoz na deponijo izvajalca</t>
  </si>
  <si>
    <t>Debelina izolacije 10 mm</t>
  </si>
  <si>
    <t>Izdelava odcepov vodovoda v instalacijskem jašku za priključitev novih cevi, skupaj z izvedbo izolacije po končanih delih</t>
  </si>
  <si>
    <t>Izdelava cevnih priključkov hladne, tople vode in cirkulacije ter odtokov kanalizacije na mestih tehnoloških in sanitarnih elementov kuhinjske opreme, skupaj s potrebnim veznim in tesnilnim materialom, kot sledi:</t>
  </si>
  <si>
    <t>˗ nevtralni pult s koritom odcejalnikom</t>
  </si>
  <si>
    <t>˗ pomivalno korito ob pralnem stroju</t>
  </si>
  <si>
    <t>˗ stroj za pomivanje kozarcev</t>
  </si>
  <si>
    <t>˗ hlajen pult s sanit. umivalnikom</t>
  </si>
  <si>
    <t>Demontaža obstojčih talnih pokrovov na kanalizacijskih jaških, skupaj z okvirji, iznos iz objekta, nalaganje na kamion in odvoz na delponijo izvajalca del</t>
  </si>
  <si>
    <t>Dobava in montaža novih talnih kanaliza-cijskih pokrovov in okvirjev, izdelanih iz nerjavnega jekla, s privarjenimi tacami za vzidavo.  Okvir mora biti plinotesen in opremjen z žlebom za nalitje tesnilnega olja . Pokrov mora biti prirejen za montažo keramičnih ploščic na njegovem vrhu</t>
  </si>
  <si>
    <t>Dimenzija 700 x 700 mm</t>
  </si>
  <si>
    <t xml:space="preserve">kos </t>
  </si>
  <si>
    <t>Čiščenje obstoječih vertikalnih LŽ kanalizacijskih cevi in pregled s kamero</t>
  </si>
  <si>
    <t>Stene izdelane iz laminatnih plošč deb.9mm, vzorec po izboru projektanta. Vse potrebne konstrukcije, pritrdilni material in okovje v RF izvedbi.</t>
  </si>
  <si>
    <t>ST3 - strop servis nivo -1</t>
  </si>
  <si>
    <t xml:space="preserve"> - spuščeni Armstrong strop iz plošč cca 50x50 cm (prilagoditi dimenzijam ponudnika)</t>
  </si>
  <si>
    <t xml:space="preserve"> -sistemska pocinkana podkonstrukcija z obešali, spuščeno od betonskaga stropa za 25cm</t>
  </si>
  <si>
    <t>Servis kavarne, nabavna cena keramike do 25€/m2</t>
  </si>
  <si>
    <t>˗ toplotnega prenosnika</t>
  </si>
  <si>
    <t>˗ tangencialnega ventilatorja ( zaščita IP 44 )</t>
  </si>
  <si>
    <t xml:space="preserve">˗ električne priključne doze </t>
  </si>
  <si>
    <t xml:space="preserve">˗ ohišja </t>
  </si>
  <si>
    <t xml:space="preserve">Talni ventilatorski konvektor je izdelan za dvocevni ogrevni temperaturni sistem 70/ 50 ⁰C, opremljen z medeninastim ponikljanim kotnim radiatorskim ventilom in kotnim zapiralom na priključkih, odzračevalnim nastavkom DN 10, vso vgrajeno električno opremo za delovanje tangancialnega ventilatorja, z možnostjo upravljanja preko CNS sistema, tesnilnim in pritrdilnim materialom  </t>
  </si>
  <si>
    <t xml:space="preserve">Horizontalni ventilatorski konvektor za ogrevanje, izvedbe za montažo v talno nišo pod tlakom,  za dvocevni sistem 70/60 ⁰C, prirejen za priključitev na obstoječi dovodni zračni kanal, z izpuhom v prostor preko vertikalne JEKOR zračne rešetke, skupaj z nosilmimi konzolami za pritrditev v tla, vključno, radiatorski kotni regulirni ventil DN 20 ter kotno zapiralo DN 20, skupaj s pritrdilnim in tesnilnim materialom   </t>
  </si>
  <si>
    <t>Medeninasti odzračevalni ventil, izdelan za tlak PN 10 in temperaturo do 100 ⁰C, skupaj s tesnilnim materialom</t>
  </si>
  <si>
    <t xml:space="preserve">˗ razrez zgornje izpušne rešetke z odprtinami za izstop zraka, zaradi dostopa za čiščenje novega konvektorja </t>
  </si>
  <si>
    <t xml:space="preserve">˗ razrez spodnje poševne sesalne rešetke z odprtinami za zrak </t>
  </si>
  <si>
    <t>˗ razrez srednje poševne JEKOR obloge brez odprtin</t>
  </si>
  <si>
    <t xml:space="preserve">˗ površinska zaščita poškodovanih in servisiranih robov ohišja JEKOR z ustrezno površinsko obdelavo ( ohraniti je enoten videz JEKOR-ja ) </t>
  </si>
  <si>
    <t>Dobava in montaža novih ponikljanih fleksibilnih cevnih priključkov z maticami in tesnilnim materialom, izdelenih za tlak PN 10 in temperaturo do 90 ⁰C</t>
  </si>
  <si>
    <t>˗ tropotni regulacijski ventilz elektro motornim pogonom, DN 32/25</t>
  </si>
  <si>
    <t>˗ obtočne črpalke DN 32</t>
  </si>
  <si>
    <t>˗ merilnika toplotne energije s pripadajočo  komandno omarico in dvema tipaloma za tekočine in zunanjim tipalom</t>
  </si>
  <si>
    <t>˗ demontaža elektronskega regulatorja temperature s pripadajočim tipalom in zunanjim tipalom</t>
  </si>
  <si>
    <t>˗ demontažo kompletnih armatur in ostale opreme:</t>
  </si>
  <si>
    <t>˗ DN 40</t>
  </si>
  <si>
    <t>˗ DN 25</t>
  </si>
  <si>
    <t>˗ demontaža hidrometra z zaporno pipo DN 15</t>
  </si>
  <si>
    <t xml:space="preserve">˗ demontaža termometra </t>
  </si>
  <si>
    <t>˗ demontaža izolacije ogrevnih priključnih cevovodov, iznos iz objekta, nalaganje na kamion in odvoz na deponijo izvajalca del</t>
  </si>
  <si>
    <t xml:space="preserve">Večslojne ALUMPLAST cevi, dobavljene v kolutih, odporne za temperaturo do 90⁰C, skupaj z montažnimi spojkami za " press " sistem, z garantiranim tesnenjem spojev, vključno tesnila in pritrdilni material. </t>
  </si>
  <si>
    <t>DN 25 ( Ф 26,0 x 3,0 mm )</t>
  </si>
  <si>
    <t>DN 20 ( Ф 20,0 x 2,0 mm )</t>
  </si>
  <si>
    <t>DN 15 ( Ф 16,0 x 2,0 mm )</t>
  </si>
  <si>
    <t>Medeninasta krogelna pipa z navojnimi priključki, izdelana za tlak PN 10 in tempe-raturo do 100 ⁰C, z ročico in tesnilnim materialom</t>
  </si>
  <si>
    <t>Medeninasta polnilno izpraznjevalna pipa z navojnimi priključki, izdelana za tlaka PN 10 in temperaturo do 100⁰C, z nastavko za namestitev gumijaste cevi, pritrdilno matico in tesnilnim materialom</t>
  </si>
  <si>
    <t>Toplotna izolacija napajalnih cevovodov v tleh prostora, izdelana iz parozapo-rnega materiala z zaprto celično strukturo, ʎ = 0,036 W/mK, µ = 7000, skupaj z originalnim lepilom. Debelina 9 mm</t>
  </si>
  <si>
    <t>DN 32 ( Ф 35,0 x 1,5 mm )</t>
  </si>
  <si>
    <t>Obtočna črpalka za ogrevno vodo, izdelana za tlak PN 6 in temperaturo do 100 ⁰C, z navojnimi priključki, z elektronsko regulacijo vrtljajev, cevnimi holandci in tesnili, izdelana za tehnične podatke:</t>
  </si>
  <si>
    <t xml:space="preserve">Termometer v okroglem ohišju, za merilno območje 0 do 120 ⁰C, skupaj s tulcem za vgraditev v cev </t>
  </si>
  <si>
    <t>Tipska razdelilna omarica z vratci, za sistem talnega ogrevanja, prirejena za pritrditev na zid, izdelana iz jeklene pločevine, kompletna z opremo dveh razdelilnikov in nerjavnih brezšivnih cevi Ф 54,0 x 1,5 mm, z navarjenimi odcepi za priključne cevi, cevi talnega ogrevanja, termometre, hidrometre, varnsotno tipalo, praznjenje razdelilnikov in avtomatskih odzračevalnih ventilov, skupaj s pritrdilnim materialom z gumi obroči za preprečitev šumov na instalacijo. Omarica je pobarvana z belo praškasto barvo</t>
  </si>
  <si>
    <t xml:space="preserve">Tipska razdelilna omarica z vratci, za sistem talnega ogrevanja v garderobi - Nivo N -1, izdelana za vgradnjo v zid, izdelana iz jeklene pločevine, z navarjenimi tacami za vzidavo v zid, pobarvana z belo praškasto barvo, vključno cevni navojni priključek za montažo krogelnega ventila z navojem za pritrditev cevi talnega ogrevanja Ф 16 x 2 mm ) </t>
  </si>
  <si>
    <t>Medeninasti poševnosedežni regulacijski ventil z navojnimi priključki, izdelan za trlak PN10 in temperaturo do 100⁰C, skupaj z ročnim kolesom in tesnilnim materialom</t>
  </si>
  <si>
    <t>Večslojne PE-RT cevi, dobavljene v kolutih, odporne za temperaturo do 90⁰C, skupaj s spojkami in pritrdili za " press " sistem, z garantiranim tesnenjem spojev, tesnil in pritrdilnega materiala. Izdelane po DIN 16 833</t>
  </si>
  <si>
    <t>DN 15 ( Ф 16 x 2 mm )</t>
  </si>
  <si>
    <t>Večslojne ALUMPLAST cevi za talno ogrevanje, dobavljene v kolutih, odporne za temperaturo do 90⁰C, skupaj z montažnimi spojkami za     " press" sistem z garantiranim tesnenjem spojev, vključno tesnila in pritrdilnim material</t>
  </si>
  <si>
    <t>DN 25 ( Ф 26 X 3 mm )</t>
  </si>
  <si>
    <t>DN 20 ( Ф 20 x 2 mm )</t>
  </si>
  <si>
    <t>DN 25 ( Ф 28,0 x 1,2 mm )</t>
  </si>
  <si>
    <t>DN 15 ( Ф 18,0 x 1,0 mm )</t>
  </si>
  <si>
    <t>Čiščenje trokadera iz Niro pločevine in pregled tesnenja odtoka Ф 70 mm</t>
  </si>
  <si>
    <t>˗ medeninastega kromiranega odttočnega ventila DN 32 s priključkom za odtok vode, matico in tesnilom</t>
  </si>
  <si>
    <t>˗ medeninasteha kromiranega sifona z razstavljivo zvezo za čiščenje, medeninasti kromirano zvezno pdtočno cevjo DN 32, skupaj z maticami in tesnili</t>
  </si>
  <si>
    <t>˗ medeninaste kromirane iztočne mešalne baterije DN 15</t>
  </si>
  <si>
    <t>˗ zidne montažne nosilne konstrukcije za montažo umivalnika, vključno pritrdilni,  in spojni material</t>
  </si>
  <si>
    <t>˗ dveh kromiranih kotnih regulirnih ventilov DN 15 z rozatama</t>
  </si>
  <si>
    <t xml:space="preserve">˗ dveh veznih fleksibilnih ponikljanih cevi s holandci, DN 15 </t>
  </si>
  <si>
    <t>˗ skupaj s pritrdilnim in montažnim materialom</t>
  </si>
  <si>
    <t>˗ konzolne školjke iz sanitarnega porcelana s stranskim odtokom, kvalitete I.a</t>
  </si>
  <si>
    <t>˗ sedežne deske s pokrovom</t>
  </si>
  <si>
    <t>˗ pršne kadi iz bele keramike</t>
  </si>
  <si>
    <t>˗ medeninastega kromiranega odtočnega ventila DN 32 s plastičnim čepom</t>
  </si>
  <si>
    <t>˗ zidne enoročne mešalne baterije DN 15 z ročno prho na vodilu in ponikljano vezno gibljivo cevjo z maticami</t>
  </si>
  <si>
    <t>˗ dveh medeninastih podometnih regulirnih ventilov DN 15, skupaj s kromirano rozeto</t>
  </si>
  <si>
    <t>˗ tesnilnega in pritrdilnega materiala</t>
  </si>
  <si>
    <t>Talni sifon, izdelan iz PVC, s priključkom Ф 50 mm, z medeninasto kromirano ploščico 150 x 150 mm, komplet s tesnilnim materialom</t>
  </si>
  <si>
    <t xml:space="preserve">DN 25 ( 28,0 x 1,2 mm )  </t>
  </si>
  <si>
    <t>DN 20 ( 22,0 x 1,2 mm  )</t>
  </si>
  <si>
    <t>Ф 70 mm</t>
  </si>
  <si>
    <t>Ф 110</t>
  </si>
  <si>
    <t>Ф   70</t>
  </si>
  <si>
    <t>Ф   50</t>
  </si>
  <si>
    <t xml:space="preserve">Izolacija cevovodov hladne, tople vode in cirkulacije v tleh, dvižnih vodih in pod stropom, s samougasljivega parozapornega materiala z zaprto celićno strukturo, ʎ = 0,036 W/mK, µ = 7000, skupaj z originalnim lepilom </t>
  </si>
  <si>
    <t>Talna rešetka za odtok vode od hladilnic, izdelana iz Niro materiala, z odtočnim nastavkom Ф 70 mm  in sifonom                         dimenzija 300 x 300 mm</t>
  </si>
  <si>
    <t>Vse tri elemente je izdelati demontažne, zaradi vgradnje novega ohišja ventilatorskega konvektorja. Vsi trije elementi morajo biti pritrjeni nazaj na isto mesto, po montaži novega konvektorja</t>
  </si>
  <si>
    <t>Demontaža obstoječih talnih konvektorjev z ventilom in kotnim zapiralom,  iznos iz objekta, nalaganje na kamion in odvoz na deponijo ter plačilom takse</t>
  </si>
  <si>
    <t>Črpalka mora biti prilagojena za regulacijo preko CNS sistema</t>
  </si>
  <si>
    <t>Izdelek: WILO, tip Jonos Pico 30/1-6 ali ustrezno</t>
  </si>
  <si>
    <t xml:space="preserve">TALNO OGREVANJE </t>
  </si>
  <si>
    <t>Toplotna izolacija napajalnih cevovodov do razdelilne omarice, izdelana iz parozapo-rnega materiala z zaprto celično strukturo, ʎ = 0,036 W/mK, µ = 7000, skupaj z originalnim lepilom. Debelina 13 mm</t>
  </si>
  <si>
    <t>Ventil mora biti kompatibilen z obstoječim CNS sistemom (ModBUS komunikacija!)</t>
  </si>
  <si>
    <t>Obešalni in pritrdilni material</t>
  </si>
  <si>
    <t xml:space="preserve">VODOVOD IN KANALIZACIJA </t>
  </si>
  <si>
    <t xml:space="preserve">Oprema trokadera iz NIro pločevine, sestoječa iz:                                                              ˗ enoročen zidne mešalne baterije za hladno in toplo vodo, dimenzije DN 15, s premičnim izpustom z dolgim izlivom in ročno prho, priključeno na kromirano fleksibilno vezno cev, vključno kromirano cevno držalo               
˗ 2 kom ravnih podometnih medeninastih ventilov DN 15, s kromorano rozeto in kapo  </t>
  </si>
  <si>
    <t>˗ podometnega izplakovalnega kotlička s PVC odsesalno garnituro, plovnim ventilom, medeninastim kromiranim kotnim regulirnim ventilom DN 15 ter rozeto, s PVC vezno cevjo</t>
  </si>
  <si>
    <t>˗ vključno z zidno monatžno konzolo ter vsem spojnim, tesnilnim in pritrdilni mmaterialom</t>
  </si>
  <si>
    <t>odstranitev zgornje jekor obrobe stebrov, štiri stranice dolžine 75cm z demontažo fluo sijalk</t>
  </si>
  <si>
    <t>Izvedba nove odprtine za vrata v opečnem zidu deb. 12cm, velikosti 90x230cm vključno z izvedbo preklade.</t>
  </si>
  <si>
    <t>Odstranitev obstoječih železnih vrat v servisnem prostoru v nivoju -1, vgrajene v opečnem zidu, 80x210cm</t>
  </si>
  <si>
    <t xml:space="preserve">Izdelava in montaža podaljškov horizontalne obrobe kamnitih stebrov iz jekor pločevine dim:200x50x4mm privarjen na obstoječi profil </t>
  </si>
  <si>
    <t>Demontaža pokrova nad talnim konvektorjem in odstranitev obst. tlaka v okvirju, ponovna montaža pokrova (125x77cm) z novim lesenim tlakom. Nov tlak se vgradi v INOX korito s skritim sistemom za dvigovanje. Vključno s popravilom ležišča korita.</t>
  </si>
  <si>
    <t xml:space="preserve"> -kaljeno steklo 8mm, emajlirano po izboru projektanta, lepljeno na panelko 15 mm na novo FE podkonstrukcijo se določi po demontaži obstoječe kamnite obloge, vertikalni raster cca 87cm</t>
  </si>
  <si>
    <t>Obloga dim.  552 + 207 / 298cm (vrata V1) + 207/298 cm (vrata V2)</t>
  </si>
  <si>
    <t>V1 enaka sestava kot obloga dvigala (kaljeno steklo 8mm na panelki 15mm, Alu letev spodaj 8cm). Enokrilna vrata svetle mere 55X207cm s skritim pantom in zapahom na pritisk.               V2 enako kot V1 - svetla mera 69X207cm</t>
  </si>
  <si>
    <t>ser. V1 - vrata v garderobe in predprostor hladilnic</t>
  </si>
  <si>
    <t xml:space="preserve"> -okovje: skriti izvlečni tečaji kot Haffele 3 kosi. Vključno s sistemskim cilindrom za vrata ser. V1 in ser.V4 ter kljuko.</t>
  </si>
  <si>
    <t>stena v sanitarijah, dim. 97x220cm, vmesna podkonstrukcija iz profilov 80/60mm, obojestransko laminatna obloga</t>
  </si>
  <si>
    <t>stena v sanitarijah, dim. 70x220cm, do tal spodaj tesnilo (tuš), vmesna podkonstrukcija iz profilov 80/60mm, obojestransko laminatna obloga</t>
  </si>
  <si>
    <r>
      <t xml:space="preserve">vrata </t>
    </r>
    <r>
      <rPr>
        <b/>
        <sz val="10"/>
        <rFont val="Arial"/>
        <family val="2"/>
        <charset val="238"/>
      </rPr>
      <t xml:space="preserve">serV3, </t>
    </r>
    <r>
      <rPr>
        <sz val="10"/>
        <rFont val="Arial"/>
        <family val="2"/>
        <charset val="238"/>
      </rPr>
      <t>enokrilna, dim.  70x215cm, krilo iz laminatne plošče 9mm, dvignjena 5 cm od tal, okovje</t>
    </r>
  </si>
  <si>
    <r>
      <t xml:space="preserve">vrata </t>
    </r>
    <r>
      <rPr>
        <b/>
        <sz val="10"/>
        <rFont val="Arial"/>
        <family val="2"/>
        <charset val="238"/>
      </rPr>
      <t xml:space="preserve">serV4, </t>
    </r>
    <r>
      <rPr>
        <sz val="10"/>
        <rFont val="Arial"/>
        <family val="2"/>
        <charset val="238"/>
      </rPr>
      <t>enokrilna, dim.  75x220cm, krilo iz laminatne plošče 9mm, okovje</t>
    </r>
  </si>
  <si>
    <t>Izdelava, dobava in montaža zgibanega profila za montažo LED traku v stiku stropa s fasado nad arkado, izdelano iz ALU pločevine, bravano po izboru. Profilacoja po načrtu. Profil dolžine 1340 cm, razvite širine 25cm</t>
  </si>
  <si>
    <t>prostor za čistilko: keramika 25€/m2</t>
  </si>
  <si>
    <t>Strojne instalacije: PRJ Miroslav jemec s.p.</t>
  </si>
  <si>
    <t>Št.proj.: S - 9027</t>
  </si>
  <si>
    <t>Ureditev gradbišča:
- izdelava terminskega plana in načrta ureditve gradbišča
- zaščita proti ostalim delom objeta (celotna protiprašna zaščita, prevsem proti atriju)
- postavitev začasne deponije, ograje, gradbenega kontejnerja in premičnih sanitarij
- ureditev dostopa (zaščita tlaka, začasne ograde,..)
- dobava in postavitev gradbiščne table, omarice in varnostnih oznak skladno z VN
- izvedba zaščite Trgovine in dvoran nad pod gradbiščem med deli, da se prepreči poškodbe in prašenje
- vse ostale aktivnosti po zahtevah koordinatorja VPD in varnostnega načrta ter popisa del kot priloge VN</t>
  </si>
  <si>
    <t>14.</t>
  </si>
  <si>
    <t>15.</t>
  </si>
  <si>
    <t>16.</t>
  </si>
  <si>
    <t>17.</t>
  </si>
  <si>
    <t>18.</t>
  </si>
  <si>
    <t>19.</t>
  </si>
  <si>
    <t>20.</t>
  </si>
  <si>
    <t>21.</t>
  </si>
  <si>
    <t>22.</t>
  </si>
  <si>
    <t>23.</t>
  </si>
  <si>
    <t>24.</t>
  </si>
  <si>
    <t>25.</t>
  </si>
  <si>
    <t xml:space="preserve">  F 16 mm                                   </t>
  </si>
  <si>
    <t xml:space="preserve">  F 23 mm                                       </t>
  </si>
  <si>
    <t xml:space="preserve">  F 36 mm                                   </t>
  </si>
  <si>
    <t>interno ozemljitvijo, RAL 7035, 125°  kot odpiranja vrat, tesnilo</t>
  </si>
  <si>
    <t xml:space="preserve">Zaključni optični kabel 50 /125 mm, dolžine 1.5 m </t>
  </si>
  <si>
    <t xml:space="preserve">  F 16 mm  </t>
  </si>
  <si>
    <r>
      <t xml:space="preserve">SVETILKE </t>
    </r>
    <r>
      <rPr>
        <sz val="11"/>
        <rFont val="Arial Narrow"/>
        <family val="2"/>
        <charset val="238"/>
      </rPr>
      <t>(komplet s sijalko, montažnim priborom in regulacijo)</t>
    </r>
  </si>
  <si>
    <r>
      <t xml:space="preserve">Viseče svetilo, zunanjih dimenzij max 2100mm X 180mm . Svetlobni vir E27 LED tehnologija 10W/1000lm 2700K, z monžnostjo TRIAC regulcije svetilnosti. Svetilka mora ustrezati standardom CEI EN 60598-1 in UNI EN 12464-1. Z garancijsko dobo 5 (pet) let in 50 000 ur - doakzilo predložiti pred vgradnjo. Svetilo mora spadati v energijski razred A+ ali bolje
PROIZVAJALEC: kot na primer ARCADIA-PETITE FRITURE
TIP: VERTIGO LARGE                       
</t>
    </r>
    <r>
      <rPr>
        <b/>
        <sz val="11"/>
        <color rgb="FF000000"/>
        <rFont val="Arial Narrow"/>
        <family val="2"/>
        <charset val="238"/>
      </rPr>
      <t>SV9</t>
    </r>
  </si>
  <si>
    <r>
      <t xml:space="preserve">Viseče svetilo, zunanjih dimenzij max 1500mm X 180mm . Svetlobni vir E27 LED tehnologija 10W/1000lm 2700K, z monžnostjo TRIAC regulcije svetilnosti. Svetilka mora ustrezati standardom CEI EN 60598-1 in UNI EN 12464-1. Z garancijsko dobo 5 (pet) let in 50 000 ur - doakzilo predložiti pred vgradnjo. Svetilo mora spadati v energijski razred A+ ali bolje
PROIZVAJALEC: kot na primer: ARCADIA-PETITE FRITURE
TIP: VERTIGO SMALL                      
</t>
    </r>
    <r>
      <rPr>
        <b/>
        <sz val="11"/>
        <color rgb="FF000000"/>
        <rFont val="Arial Narrow"/>
        <family val="2"/>
        <charset val="238"/>
      </rPr>
      <t>SV10</t>
    </r>
  </si>
  <si>
    <r>
      <t xml:space="preserve">Viseče svetilo vključeno v visečo mrežo. Dolžina vodnikov 5*3m, vodniki v črni barvi. Svetlobni vir 5xE27 s sijalko LED 7W/800lm 2700K, brez regulacije svetilnosti.
PROIZVAJALEC: ViD Razsvetljava, Spider V Black            
</t>
    </r>
    <r>
      <rPr>
        <b/>
        <sz val="11"/>
        <color rgb="FF000000"/>
        <rFont val="Arial Narrow"/>
        <family val="2"/>
        <charset val="238"/>
      </rPr>
      <t>SV11</t>
    </r>
  </si>
  <si>
    <r>
      <t xml:space="preserve">Viseče svetilo vključeno v visečo mrežo. Dolžina vodnikov 5*3m, vodniki v črni barvi. Svetlobni vir 5xE27 s sijalko LED 7W/800lm 2700K, brez regulacije svetilnosti.
PROIZVAJALEC: ViD Razsvetljava, Spider V Black
</t>
    </r>
    <r>
      <rPr>
        <b/>
        <sz val="11"/>
        <color rgb="FF000000"/>
        <rFont val="Arial Narrow"/>
        <family val="2"/>
        <charset val="238"/>
      </rPr>
      <t>SV12</t>
    </r>
  </si>
  <si>
    <r>
      <t xml:space="preserve">Stropno vgradno svetilo, dimenzij: max 56mm X 65mm X 1712mm. Opremljeno z LED virom moči max 20W/m1 in minimalno 1100 lumnov/m1, CRI&gt;80, LED trak IP67 ali bolje. Vključno z napajalnikom in samougasnim motnim polikarbonatnim pokrovom. Temperatura svetlobe 3000K. 
Proizvajalec: Esse-Ci
Tip: OVVIO DISPLAY LED                   
</t>
    </r>
    <r>
      <rPr>
        <b/>
        <sz val="11"/>
        <color rgb="FF000000"/>
        <rFont val="Arial Narrow"/>
        <family val="2"/>
        <charset val="238"/>
      </rPr>
      <t>SV13</t>
    </r>
  </si>
  <si>
    <r>
      <t xml:space="preserve">Stropno nadgradno reflektorsko svetilo, premer cca 100mm X 103mm. Opremljeno z LED virom moči max 15W/min. 1000 lumnov, CRI&gt;90, z integriranim napajalnikom. Z fleksibilno glavo z monžnostjo sukanja za 90° po vertikalni osi in 360°okoli svoje osi. Temperatura svetlobe 3000K. Svetilo iz aluminija, prašno barvano v ČRNO barvo , zaščiteno IP23/IP20 pred delci prahu, vlago in morebitnimi poškodbami med montažo. Svetilka mora ustrezati standardom CEI EN 60598-1, UNI EN 12464-1. Svetilo mora spadati v energijski razred: A+                                       
</t>
    </r>
    <r>
      <rPr>
        <b/>
        <sz val="11"/>
        <color rgb="FF000000"/>
        <rFont val="Arial Narrow"/>
        <family val="2"/>
        <charset val="238"/>
      </rPr>
      <t>SV14</t>
    </r>
  </si>
  <si>
    <r>
      <t xml:space="preserve">Linijski ALU vgradni profil s krilci, zunanjih dimenzij max. 17,5mm X 7mm X 1650mm. Narejen iz vlečenega eloksiranega aluminija, zaščiten z opalnim samougasnim polikarbonatnim pokrovom in končnimi ABS-plastičnimi kosi propustnosti minimalno 80%. V profilu vgrajen LED trak moči max. 4,8W/m in minimalno svetilnostjo 300lm/m, napetosti 24V, s temperaturo svetlobe 3000K in zaščito IP20. Komplet z ustreznim napajalnikom ter montažnim priborom. Ustrezati mora standardom CEI EN 60598-1, UNI EN 12464-1, EN62471:2008.  Obvezna minimalna (predložiti pred dobavo!) garancijska doba 5 (pet) let in 50 000 ur. Svetilo mora spadati v energijski razred: A +.
</t>
    </r>
    <r>
      <rPr>
        <b/>
        <sz val="11"/>
        <color rgb="FF000000"/>
        <rFont val="Arial Narrow"/>
        <family val="2"/>
        <charset val="238"/>
      </rPr>
      <t>SV1</t>
    </r>
  </si>
  <si>
    <r>
      <t xml:space="preserve">Linijski ALU vgradni profil s krilci, zunanjih dimenzij max. 17,5mm X 7mm X 3200mm. Narejen iz vlečenega eloksiranega aluminija, zaščiten z opalnim samougasnim polikarbonatnim pokrovom in končnimi ABS-plastičnimi kosi propustnosti minimalno 80%. V profilu vgrajen LED trak moči max. 4,8W/m in minimalno svetilnostjo 300lm/m, napetosti 24V, s temperaturo svetlobe 3000K in zaščito IP20. Komplet z ustreznim napajalnikom ter montažnim priborom. Ustrezati mora standardom CEI EN 60598-1, UNI EN 12464-1, EN62471:2008.  Obvezna minimalna (predložiti pred dobavo!) garancijska doba 5 (pet) let in 50 000 ur. Svetilo mora spadati v energijski razred: A +.
</t>
    </r>
    <r>
      <rPr>
        <b/>
        <sz val="11"/>
        <color rgb="FF000000"/>
        <rFont val="Arial Narrow"/>
        <family val="2"/>
        <charset val="238"/>
      </rPr>
      <t>SV1</t>
    </r>
  </si>
  <si>
    <r>
      <t xml:space="preserve">Linijski profil , zunanjih dimenzij 17,5mm X 7mm X 24,9m. Narejen iz vlečenega eloksiranega aluminija, zaščiten z opalnim samougasnim polikarbonatnim pokrovom in končnimi ABS-plastičnimi kosi propustnosti minimalno 80%. V profilu je vgrajen LED trak moči 7,2W/m, 600lm/m, napetosti 24V, s temperaturo svetlobe 3000K in zaščito IP20. Komplet z ustreznim napajalnikom ter montažnim priborom. Ustreza standardom CEI EN 60598-1, UNI EN 12464-1, EN62471:2008.  Z garancijsko dobo 5 (pet) let. Svetilo spada v energijski razred: A+ 
PROIZVAJALEC: FBM
TIP: LED + ALU PROFIL                               
</t>
    </r>
    <r>
      <rPr>
        <b/>
        <sz val="11"/>
        <color rgb="FF000000"/>
        <rFont val="Arial Narrow"/>
        <family val="2"/>
        <charset val="238"/>
      </rPr>
      <t>SV2</t>
    </r>
  </si>
  <si>
    <r>
      <t xml:space="preserve">Plafonjera z LED diodami, IP50, LED840, 50.000 ur, 4000 K, montažni pribor, PERLUCE   D350, LED-Z862, 22 W, 1640 lm, 350/104 mm          </t>
    </r>
    <r>
      <rPr>
        <b/>
        <sz val="11"/>
        <rFont val="Arial Narrow"/>
        <family val="2"/>
        <charset val="238"/>
      </rPr>
      <t>SV15</t>
    </r>
  </si>
  <si>
    <t>V enotnih cenah morajo biti vkalkulirani: dobava in montaža, pripravljalna in zaključna dela, označevanje, zarisovanja, dolbenje v beton, priklopi po enopolnih in vezalnih shemah, transporti, preizkusi, meritve, manipulativni stroški, drobni material, testiranje, spuščanje v pogon, šolanje, obratovalna navodila, pridobivanje potrdil o brezhibnosti.</t>
  </si>
  <si>
    <r>
      <t xml:space="preserve">Linijski profil, zunanjih dimenzij 17,5mm X 7mm X 15,5mm. Narejen iz vlečenega eloksiranega aluminija, zaščiten z opalnim samougasnim polikarbonatnim pokrovom in končnimi ABS-plastičnimi kosi propustnosti minimalno 80%. V profilu je vgrajen LED trak moči 7,2W/m, 600lm/m, napetosti 24V, s temperaturo svetlobe 3000K in zaščito IP20. Komplet z ustreznim napajalnikom ter montažnim priborom. Ustreza standardom CEI EN 60598-1, UNI EN 12464-1, EN62471:2008.  Z garancijsko dobo 5 (pet) let. Svetilo spada v energijski razred: A+ 
</t>
    </r>
    <r>
      <rPr>
        <b/>
        <sz val="11"/>
        <color rgb="FF000000"/>
        <rFont val="Arial Narrow"/>
        <family val="2"/>
        <charset val="238"/>
      </rPr>
      <t>SV3, SV4, SV5, SV6, SV7</t>
    </r>
  </si>
  <si>
    <r>
      <t xml:space="preserve">Linijski profil, zunanjih dimenzij 19mm X 18mm X 13,220m. Narejen iz vlečenega eloksiranega aluminija, zaščiten z opalnim samougasnim polikarbonatnim pokrovom in končnimi ABS-plastičnimi kosi propustnosti minimalno 80%. V profilu je vgrajen LED trak moči 7,2W/m, 600lm/m, napetosti 24V, s temperaturo svetlobe 3000K in zaščito IP65. Komplet z ustreznim napajalnikom ter montažnim priborom. Ustreza standardom CEI EN 60598-1, UNI EN 12464-1, EN62471:2008.  Z garancijsko dobo 5 (pet) let. Svetilo spada v energijski razred: A+               
</t>
    </r>
    <r>
      <rPr>
        <b/>
        <sz val="11"/>
        <rFont val="Arial Narrow"/>
        <family val="2"/>
        <charset val="238"/>
      </rPr>
      <t>SV8</t>
    </r>
  </si>
  <si>
    <t>Varnostni znak z LED diodami, nalepke po Študiji požarne varnosti, s priborom za montažo, ustreza EN50598-2-22 vidna do 30 m, autotest, AKU baterija, 310x65x50 mm 50.000 obr.ur</t>
  </si>
  <si>
    <r>
      <t xml:space="preserve">  Kot na primer: Viabizzuno, Transparenze 100 IP42, 1h                
</t>
    </r>
    <r>
      <rPr>
        <b/>
        <sz val="11"/>
        <rFont val="Arial Narrow"/>
        <family val="2"/>
        <charset val="238"/>
      </rPr>
      <t>SV40</t>
    </r>
  </si>
  <si>
    <r>
      <t xml:space="preserve">Varnostna svetilka za prostore z LED diodo, 5 lx do 3 m s priborom za montažo, ustreza EN1838 in EN60598-2-22 autotest, lokalna AKU baterija, kot na primer: RESCLITE SPOT Resclite Spot AD NT1 WH vgradna, IP40, 1 h      
</t>
    </r>
    <r>
      <rPr>
        <b/>
        <sz val="11"/>
        <rFont val="Arial Narrow"/>
        <family val="2"/>
        <charset val="238"/>
      </rPr>
      <t>SV41</t>
    </r>
  </si>
  <si>
    <r>
      <t xml:space="preserve">Varnostni znak z LED diodami, nalepke po Študiji požarne varnosti, s priborom za montažo, ustreza EN50598-2-22 vidna do 30 m, autotest, AKU baterija, z rotacijskimi lečami ERI za osvetlitev bežalne poti do 13 m, 310x65x50 mm 50.000 obr.ur Kot na primer: Onlite Puresign 150 LED, vgradna / nadgradna   Puresign 150 AD NT1, 4.5W, IP42, 1h                    
</t>
    </r>
    <r>
      <rPr>
        <b/>
        <sz val="11"/>
        <rFont val="Arial Narrow"/>
        <family val="2"/>
        <charset val="238"/>
      </rPr>
      <t>SV42</t>
    </r>
  </si>
  <si>
    <t>26.</t>
  </si>
  <si>
    <t>27.</t>
  </si>
  <si>
    <t>29.</t>
  </si>
  <si>
    <t>30.</t>
  </si>
  <si>
    <t>31.</t>
  </si>
  <si>
    <t>32.</t>
  </si>
  <si>
    <t>33.</t>
  </si>
  <si>
    <t>34.</t>
  </si>
  <si>
    <t>35.</t>
  </si>
  <si>
    <t>36.</t>
  </si>
  <si>
    <t>37.</t>
  </si>
  <si>
    <t>38.</t>
  </si>
  <si>
    <t>39.</t>
  </si>
  <si>
    <t>40.</t>
  </si>
  <si>
    <t>41.</t>
  </si>
  <si>
    <t>42.</t>
  </si>
  <si>
    <t>43.</t>
  </si>
  <si>
    <t>ELEKTRO OMARE</t>
  </si>
  <si>
    <t>INSTALACIJSKI MATERIAL</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</si>
  <si>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</si>
  <si>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</si>
  <si>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</si>
  <si>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</si>
  <si>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</si>
  <si>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</si>
  <si>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</si>
  <si>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</si>
  <si>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</si>
  <si>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</si>
  <si>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</si>
  <si>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</si>
  <si>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</si>
  <si>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</si>
  <si>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</si>
  <si>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</si>
  <si>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</si>
  <si>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</si>
  <si>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</si>
  <si>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</si>
  <si>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</si>
  <si>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</si>
  <si>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</si>
  <si>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</si>
  <si>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</si>
  <si>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</si>
  <si>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</si>
  <si>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</si>
  <si>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</si>
  <si>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</si>
  <si>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VIDEO NADZOR</t>
  </si>
  <si>
    <t>IKS SISTEM (telefonija, rač.mreže, TV sistem)</t>
  </si>
  <si>
    <t>74.</t>
  </si>
  <si>
    <t>75.</t>
  </si>
  <si>
    <t>76.</t>
  </si>
  <si>
    <t>PROTIVLOMNO JAVLJANJE</t>
  </si>
  <si>
    <t>77.</t>
  </si>
  <si>
    <t>78.</t>
  </si>
  <si>
    <t>79.</t>
  </si>
  <si>
    <t>80.</t>
  </si>
  <si>
    <t>81.</t>
  </si>
  <si>
    <t>82.</t>
  </si>
  <si>
    <t>83.</t>
  </si>
  <si>
    <t>84.</t>
  </si>
  <si>
    <t>85.</t>
  </si>
  <si>
    <t>OZVOČENJE</t>
  </si>
  <si>
    <t>86.</t>
  </si>
  <si>
    <t>87.</t>
  </si>
  <si>
    <t>89.</t>
  </si>
  <si>
    <t>90.</t>
  </si>
  <si>
    <t>91.</t>
  </si>
  <si>
    <t>92.</t>
  </si>
  <si>
    <t>93.</t>
  </si>
  <si>
    <t>94.</t>
  </si>
  <si>
    <t>Konstrukcija stene iz FE profilov 80/45mm, antikorozijsko zaščiteno. Obloga konstrukcije,glej načrt opreme.</t>
  </si>
  <si>
    <t>obloga stene, zaključna obdelava Max decor, skrito pritrjevanje (glej načrt opreme)</t>
  </si>
  <si>
    <t>A.</t>
  </si>
  <si>
    <t>B.</t>
  </si>
  <si>
    <t>C.</t>
  </si>
  <si>
    <t>D.</t>
  </si>
  <si>
    <t>E.</t>
  </si>
  <si>
    <t>F.</t>
  </si>
  <si>
    <t>G.</t>
  </si>
  <si>
    <t>12/1</t>
  </si>
  <si>
    <t>12/2</t>
  </si>
  <si>
    <t>12/3</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</si>
</sst>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 #,##0.00\ &quot;€&quot;_-;\-* #,##0.00\ &quot;€&quot;_-;_-* &quot;-&quot;??\ &quot;€&quot;_-;_-@_-"/>
    <numFmt numFmtId="164" formatCode="#,##0.00\ &quot;€&quot;"/>
    <numFmt numFmtId="165" formatCode="#,##0.00\ [$€-40B]"/>
    <numFmt numFmtId="166" formatCode="&quot;$&quot;#,##0.00_);[Red]\(&quot;$&quot;#,##0.00\)"/>
  </numFmts>
  <fonts count="48">
    <font>
      <sz val="11"/>
      <color theme="1"/>
      <name val="Calibri"/>
      <family val="2"/>
      <charset val="238"/>
      <scheme val="minor"/>
    </font>
    <font>
      <sz val="10"/>
      <name val="Arial"/>
      <family val="2"/>
    </font>
    <font>
      <sz val="10"/>
      <name val="Arial Narrow"/>
      <family val="2"/>
      <charset val="238"/>
    </font>
    <font>
      <sz val="10"/>
      <name val="Arial CE"/>
    </font>
    <font>
      <b/>
      <sz val="12"/>
      <name val="Arial Narrow"/>
      <family val="2"/>
      <charset val="238"/>
    </font>
    <font>
      <sz val="10"/>
      <name val="Arial"/>
      <family val="2"/>
      <charset val="238"/>
    </font>
    <font>
      <sz val="11"/>
      <name val="Arial Narrow"/>
      <family val="2"/>
      <charset val="238"/>
    </font>
    <font>
      <b/>
      <sz val="11"/>
      <name val="Arial Narrow"/>
      <family val="2"/>
      <charset val="238"/>
    </font>
    <font>
      <b/>
      <sz val="11"/>
      <color indexed="10"/>
      <name val="Arial Narrow"/>
      <family val="2"/>
      <charset val="238"/>
    </font>
    <font>
      <sz val="11"/>
      <color indexed="10"/>
      <name val="Arial Narrow"/>
      <family val="2"/>
      <charset val="238"/>
    </font>
    <font>
      <b/>
      <u/>
      <sz val="11"/>
      <name val="Arial Narrow"/>
      <family val="2"/>
      <charset val="238"/>
    </font>
    <font>
      <sz val="11"/>
      <color theme="1"/>
      <name val="Arial Narrow"/>
      <family val="2"/>
      <charset val="238"/>
    </font>
    <font>
      <b/>
      <sz val="11"/>
      <color theme="1"/>
      <name val="Arial Narrow"/>
      <family val="2"/>
      <charset val="238"/>
    </font>
    <font>
      <b/>
      <sz val="10"/>
      <name val="Arial Narrow"/>
      <family val="2"/>
      <charset val="238"/>
    </font>
    <font>
      <sz val="11"/>
      <color rgb="FF000000"/>
      <name val="Calibri"/>
      <family val="2"/>
      <charset val="238"/>
    </font>
    <font>
      <sz val="8"/>
      <color rgb="FF000000"/>
      <name val="Tahoma"/>
      <family val="2"/>
      <charset val="238"/>
    </font>
    <font>
      <b/>
      <sz val="14"/>
      <name val="Arial Narrow"/>
      <family val="2"/>
      <charset val="238"/>
    </font>
    <font>
      <sz val="10"/>
      <name val="Arial CE"/>
      <family val="2"/>
      <charset val="238"/>
    </font>
    <font>
      <sz val="11"/>
      <name val="Arial"/>
      <family val="2"/>
      <charset val="238"/>
    </font>
    <font>
      <sz val="10"/>
      <name val="Arial CE"/>
      <charset val="238"/>
    </font>
    <font>
      <sz val="11"/>
      <color theme="1"/>
      <name val="Calibri"/>
      <family val="2"/>
      <charset val="238"/>
      <scheme val="minor"/>
    </font>
    <font>
      <sz val="11"/>
      <color indexed="8"/>
      <name val="Calibri"/>
      <family val="2"/>
      <charset val="238"/>
    </font>
    <font>
      <sz val="11"/>
      <color indexed="9"/>
      <name val="Calibri"/>
      <family val="2"/>
      <charset val="238"/>
    </font>
    <font>
      <sz val="11"/>
      <color indexed="17"/>
      <name val="Calibri"/>
      <family val="2"/>
      <charset val="238"/>
    </font>
    <font>
      <b/>
      <sz val="11"/>
      <color indexed="63"/>
      <name val="Calibri"/>
      <family val="2"/>
      <charset val="238"/>
    </font>
    <font>
      <b/>
      <sz val="18"/>
      <color indexed="56"/>
      <name val="Cambria"/>
      <family val="2"/>
      <charset val="238"/>
    </font>
    <font>
      <sz val="11"/>
      <color indexed="10"/>
      <name val="Calibri"/>
      <family val="2"/>
      <charset val="238"/>
    </font>
    <font>
      <sz val="10"/>
      <name val="MS Sans Serif"/>
      <family val="2"/>
    </font>
    <font>
      <sz val="9"/>
      <name val="Futura Prins"/>
    </font>
    <font>
      <sz val="9"/>
      <name val="Futura Prins"/>
      <charset val="238"/>
    </font>
    <font>
      <sz val="11"/>
      <name val="Futura Prins"/>
    </font>
    <font>
      <u/>
      <sz val="10"/>
      <color indexed="12"/>
      <name val="MS Sans Serif"/>
      <family val="2"/>
    </font>
    <font>
      <b/>
      <u/>
      <sz val="14"/>
      <name val="Arial Narrow"/>
      <family val="2"/>
      <charset val="238"/>
    </font>
    <font>
      <u/>
      <sz val="10"/>
      <name val="Arial CE"/>
      <family val="2"/>
      <charset val="238"/>
    </font>
    <font>
      <b/>
      <sz val="10"/>
      <color rgb="FFFF0000"/>
      <name val="Arial CE"/>
      <family val="2"/>
      <charset val="238"/>
    </font>
    <font>
      <b/>
      <sz val="10"/>
      <name val="Arial CE"/>
      <family val="2"/>
      <charset val="238"/>
    </font>
    <font>
      <b/>
      <u/>
      <sz val="10"/>
      <name val="Arial CE"/>
      <charset val="238"/>
    </font>
    <font>
      <b/>
      <sz val="10"/>
      <name val="Arial"/>
      <family val="2"/>
      <charset val="238"/>
    </font>
    <font>
      <sz val="10"/>
      <color rgb="FFFF0000"/>
      <name val="Arial"/>
      <family val="2"/>
      <charset val="238"/>
    </font>
    <font>
      <b/>
      <u/>
      <sz val="10"/>
      <name val="Arial"/>
      <family val="2"/>
      <charset val="238"/>
    </font>
    <font>
      <u/>
      <sz val="10"/>
      <name val="Arial"/>
      <family val="2"/>
      <charset val="238"/>
    </font>
    <font>
      <sz val="11"/>
      <name val="Arial CE"/>
      <family val="2"/>
      <charset val="238"/>
    </font>
    <font>
      <b/>
      <sz val="16"/>
      <name val="Arial Narrow"/>
      <family val="2"/>
      <charset val="238"/>
    </font>
    <font>
      <sz val="11"/>
      <color indexed="8"/>
      <name val="Arial Narrow"/>
      <family val="2"/>
      <charset val="238"/>
    </font>
    <font>
      <sz val="11"/>
      <color rgb="FFFF0000"/>
      <name val="Arial Narrow"/>
      <family val="2"/>
      <charset val="238"/>
    </font>
    <font>
      <sz val="11"/>
      <name val="Calibri"/>
      <family val="2"/>
      <charset val="238"/>
      <scheme val="minor"/>
    </font>
    <font>
      <sz val="11"/>
      <color rgb="FF000000"/>
      <name val="Arial Narrow"/>
      <family val="2"/>
      <charset val="238"/>
    </font>
    <font>
      <b/>
      <sz val="11"/>
      <color rgb="FF000000"/>
      <name val="Arial Narrow"/>
      <family val="2"/>
      <charset val="238"/>
    </font>
  </fonts>
  <fills count="20">
    <fill>
      <patternFill patternType="none"/>
    </fill>
    <fill>
      <patternFill patternType="gray125"/>
    </fill>
    <fill>
      <patternFill patternType="solid">
        <fgColor theme="2" tint="-9.9978637043366805E-2"/>
        <bgColor indexed="64"/>
      </patternFill>
    </fill>
    <fill>
      <patternFill patternType="solid">
        <fgColor rgb="FFFFFFFF"/>
        <bgColor rgb="FFFFFFCC"/>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22"/>
        <bgColor indexed="64"/>
      </patternFill>
    </fill>
  </fills>
  <borders count="8">
    <border>
      <left/>
      <right/>
      <top/>
      <bottom/>
      <diagonal/>
    </border>
    <border>
      <left/>
      <right/>
      <top style="thin">
        <color indexed="64"/>
      </top>
      <bottom style="thin">
        <color indexed="64"/>
      </bottom>
      <diagonal/>
    </border>
    <border>
      <left/>
      <right/>
      <top style="thin">
        <color indexed="64"/>
      </top>
      <bottom style="double">
        <color indexed="64"/>
      </bottom>
      <diagonal/>
    </border>
    <border>
      <left style="medium">
        <color indexed="64"/>
      </left>
      <right/>
      <top style="thin">
        <color indexed="64"/>
      </top>
      <bottom style="double">
        <color indexed="64"/>
      </bottom>
      <diagonal/>
    </border>
    <border>
      <left/>
      <right/>
      <top/>
      <bottom style="thin">
        <color indexed="64"/>
      </bottom>
      <diagonal/>
    </border>
    <border>
      <left style="hair">
        <color indexed="64"/>
      </left>
      <right style="hair">
        <color indexed="64"/>
      </right>
      <top style="hair">
        <color indexed="64"/>
      </top>
      <bottom style="hair">
        <color indexed="64"/>
      </bottom>
      <diagonal/>
    </border>
    <border>
      <left style="thin">
        <color indexed="63"/>
      </left>
      <right style="thin">
        <color indexed="63"/>
      </right>
      <top style="thin">
        <color indexed="63"/>
      </top>
      <bottom style="thin">
        <color indexed="63"/>
      </bottom>
      <diagonal/>
    </border>
    <border>
      <left style="double">
        <color indexed="64"/>
      </left>
      <right style="double">
        <color indexed="64"/>
      </right>
      <top style="double">
        <color indexed="64"/>
      </top>
      <bottom style="double">
        <color indexed="64"/>
      </bottom>
      <diagonal/>
    </border>
  </borders>
  <cellStyleXfs count="51">
    <xf numFmtId="0" fontId="0" fillId="0" borderId="0"/>
    <xf numFmtId="0" fontId="3" fillId="0" borderId="0"/>
    <xf numFmtId="0" fontId="5" fillId="0" borderId="0"/>
    <xf numFmtId="0" fontId="5" fillId="0" borderId="0"/>
    <xf numFmtId="0" fontId="14" fillId="0" borderId="0"/>
    <xf numFmtId="0" fontId="15" fillId="3" borderId="0">
      <alignment horizontal="left" vertical="top"/>
    </xf>
    <xf numFmtId="0" fontId="19" fillId="0" borderId="0"/>
    <xf numFmtId="0" fontId="21" fillId="4" borderId="0" applyNumberFormat="0" applyBorder="0" applyAlignment="0" applyProtection="0"/>
    <xf numFmtId="0" fontId="21" fillId="5" borderId="0" applyNumberFormat="0" applyBorder="0" applyAlignment="0" applyProtection="0"/>
    <xf numFmtId="0" fontId="21" fillId="6" borderId="0" applyNumberFormat="0" applyBorder="0" applyAlignment="0" applyProtection="0"/>
    <xf numFmtId="0" fontId="21" fillId="7" borderId="0" applyNumberFormat="0" applyBorder="0" applyAlignment="0" applyProtection="0"/>
    <xf numFmtId="0" fontId="21" fillId="8" borderId="0" applyNumberFormat="0" applyBorder="0" applyAlignment="0" applyProtection="0"/>
    <xf numFmtId="0" fontId="21" fillId="9" borderId="0" applyNumberFormat="0" applyBorder="0" applyAlignment="0" applyProtection="0"/>
    <xf numFmtId="0" fontId="21" fillId="10" borderId="0" applyNumberFormat="0" applyBorder="0" applyAlignment="0" applyProtection="0"/>
    <xf numFmtId="0" fontId="21" fillId="11" borderId="0" applyNumberFormat="0" applyBorder="0" applyAlignment="0" applyProtection="0"/>
    <xf numFmtId="0" fontId="21" fillId="12" borderId="0" applyNumberFormat="0" applyBorder="0" applyAlignment="0" applyProtection="0"/>
    <xf numFmtId="0" fontId="21" fillId="7" borderId="0" applyNumberFormat="0" applyBorder="0" applyAlignment="0" applyProtection="0"/>
    <xf numFmtId="0" fontId="21" fillId="10" borderId="0" applyNumberFormat="0" applyBorder="0" applyAlignment="0" applyProtection="0"/>
    <xf numFmtId="0" fontId="21" fillId="13" borderId="0" applyNumberFormat="0" applyBorder="0" applyAlignment="0" applyProtection="0"/>
    <xf numFmtId="0" fontId="22" fillId="14" borderId="0" applyNumberFormat="0" applyBorder="0" applyAlignment="0" applyProtection="0"/>
    <xf numFmtId="0" fontId="22" fillId="11" borderId="0" applyNumberFormat="0" applyBorder="0" applyAlignment="0" applyProtection="0"/>
    <xf numFmtId="0" fontId="22" fillId="12" borderId="0" applyNumberFormat="0" applyBorder="0" applyAlignment="0" applyProtection="0"/>
    <xf numFmtId="0" fontId="22" fillId="15" borderId="0" applyNumberFormat="0" applyBorder="0" applyAlignment="0" applyProtection="0"/>
    <xf numFmtId="0" fontId="22" fillId="16" borderId="0" applyNumberFormat="0" applyBorder="0" applyAlignment="0" applyProtection="0"/>
    <xf numFmtId="0" fontId="22" fillId="17" borderId="0" applyNumberFormat="0" applyBorder="0" applyAlignment="0" applyProtection="0"/>
    <xf numFmtId="0" fontId="29" fillId="0" borderId="5" applyAlignment="0"/>
    <xf numFmtId="0" fontId="28" fillId="0" borderId="5" applyAlignment="0"/>
    <xf numFmtId="0" fontId="28" fillId="0" borderId="5">
      <alignment vertical="top" wrapText="1"/>
    </xf>
    <xf numFmtId="0" fontId="23" fillId="6" borderId="0" applyNumberFormat="0" applyBorder="0" applyAlignment="0" applyProtection="0"/>
    <xf numFmtId="0" fontId="31" fillId="0" borderId="0" applyNumberFormat="0" applyFill="0" applyBorder="0" applyAlignment="0" applyProtection="0">
      <alignment vertical="top"/>
      <protection locked="0"/>
    </xf>
    <xf numFmtId="0" fontId="25" fillId="0" borderId="0" applyNumberFormat="0" applyFill="0" applyBorder="0" applyAlignment="0" applyProtection="0"/>
    <xf numFmtId="0" fontId="1" fillId="0" borderId="0"/>
    <xf numFmtId="0" fontId="27" fillId="0" borderId="0">
      <alignment vertical="top"/>
    </xf>
    <xf numFmtId="0" fontId="27" fillId="0" borderId="0"/>
    <xf numFmtId="0" fontId="1" fillId="0" borderId="0">
      <alignment wrapText="1"/>
    </xf>
    <xf numFmtId="0" fontId="5" fillId="0" borderId="0"/>
    <xf numFmtId="0" fontId="17" fillId="0" borderId="0"/>
    <xf numFmtId="0" fontId="20" fillId="0" borderId="0"/>
    <xf numFmtId="0" fontId="24" fillId="18" borderId="6" applyNumberFormat="0" applyAlignment="0" applyProtection="0"/>
    <xf numFmtId="49" fontId="30" fillId="19" borderId="7">
      <alignment horizontal="center" vertical="top" wrapText="1"/>
    </xf>
    <xf numFmtId="0" fontId="17" fillId="0" borderId="0"/>
    <xf numFmtId="0" fontId="25" fillId="0" borderId="0" applyNumberFormat="0" applyFill="0" applyBorder="0" applyAlignment="0" applyProtection="0"/>
    <xf numFmtId="166" fontId="27" fillId="0" borderId="0" applyFont="0" applyFill="0" applyBorder="0" applyAlignment="0" applyProtection="0"/>
    <xf numFmtId="40" fontId="27" fillId="0" borderId="0" applyFont="0" applyFill="0" applyBorder="0" applyAlignment="0" applyProtection="0"/>
    <xf numFmtId="0" fontId="26" fillId="0" borderId="0" applyNumberFormat="0" applyFill="0" applyBorder="0" applyAlignment="0" applyProtection="0"/>
    <xf numFmtId="44" fontId="19" fillId="0" borderId="0" applyFont="0" applyFill="0" applyBorder="0" applyAlignment="0" applyProtection="0"/>
    <xf numFmtId="0" fontId="5" fillId="0" borderId="0"/>
    <xf numFmtId="9" fontId="20" fillId="0" borderId="0" applyFont="0" applyFill="0" applyBorder="0" applyAlignment="0" applyProtection="0"/>
    <xf numFmtId="0" fontId="1" fillId="0" borderId="0"/>
    <xf numFmtId="0" fontId="19" fillId="0" borderId="0"/>
    <xf numFmtId="44" fontId="20" fillId="0" borderId="0" applyFont="0" applyFill="0" applyBorder="0" applyAlignment="0" applyProtection="0"/>
  </cellStyleXfs>
  <cellXfs count="433">
    <xf numFmtId="0" fontId="0" fillId="0" borderId="0" xfId="0"/>
    <xf numFmtId="0" fontId="6" fillId="0" borderId="0" xfId="3" applyFont="1" applyBorder="1" applyAlignment="1">
      <alignment horizontal="left" vertical="center"/>
    </xf>
    <xf numFmtId="0" fontId="7" fillId="0" borderId="0" xfId="3" applyFont="1" applyBorder="1" applyAlignment="1">
      <alignment vertical="center"/>
    </xf>
    <xf numFmtId="4" fontId="8" fillId="0" borderId="0" xfId="3" applyNumberFormat="1" applyFont="1" applyBorder="1" applyAlignment="1">
      <alignment horizontal="center" vertical="center"/>
    </xf>
    <xf numFmtId="0" fontId="6" fillId="0" borderId="0" xfId="3" applyFont="1" applyBorder="1" applyAlignment="1">
      <alignment horizontal="right" vertical="center"/>
    </xf>
    <xf numFmtId="0" fontId="6" fillId="0" borderId="0" xfId="3" applyFont="1" applyBorder="1" applyAlignment="1">
      <alignment vertical="center"/>
    </xf>
    <xf numFmtId="0" fontId="6" fillId="0" borderId="0" xfId="3" applyFont="1" applyAlignment="1">
      <alignment vertical="center"/>
    </xf>
    <xf numFmtId="0" fontId="7" fillId="0" borderId="0" xfId="3" applyFont="1" applyBorder="1" applyAlignment="1">
      <alignment horizontal="left" vertical="center"/>
    </xf>
    <xf numFmtId="0" fontId="7" fillId="0" borderId="0" xfId="3" applyFont="1" applyBorder="1" applyAlignment="1">
      <alignment horizontal="right" vertical="center"/>
    </xf>
    <xf numFmtId="0" fontId="7" fillId="0" borderId="0" xfId="3" applyFont="1" applyAlignment="1">
      <alignment vertical="center"/>
    </xf>
    <xf numFmtId="49" fontId="6" fillId="0" borderId="0" xfId="3" applyNumberFormat="1" applyFont="1" applyBorder="1" applyAlignment="1">
      <alignment vertical="center"/>
    </xf>
    <xf numFmtId="49" fontId="6" fillId="0" borderId="0" xfId="3" applyNumberFormat="1" applyFont="1" applyFill="1" applyBorder="1" applyAlignment="1">
      <alignment vertical="center"/>
    </xf>
    <xf numFmtId="0" fontId="6" fillId="0" borderId="0" xfId="3" applyFont="1" applyFill="1" applyBorder="1" applyAlignment="1">
      <alignment vertical="center"/>
    </xf>
    <xf numFmtId="4" fontId="8" fillId="0" borderId="0" xfId="3" applyNumberFormat="1" applyFont="1" applyFill="1" applyBorder="1" applyAlignment="1">
      <alignment horizontal="center" vertical="center"/>
    </xf>
    <xf numFmtId="17" fontId="6" fillId="0" borderId="0" xfId="3" applyNumberFormat="1" applyFont="1" applyBorder="1" applyAlignment="1">
      <alignment vertical="center"/>
    </xf>
    <xf numFmtId="0" fontId="8" fillId="0" borderId="0" xfId="3" applyFont="1" applyAlignment="1">
      <alignment horizontal="right" vertical="center"/>
    </xf>
    <xf numFmtId="0" fontId="6" fillId="0" borderId="0" xfId="3" applyFont="1" applyAlignment="1">
      <alignment horizontal="right" vertical="center"/>
    </xf>
    <xf numFmtId="4" fontId="7" fillId="0" borderId="0" xfId="3" applyNumberFormat="1" applyFont="1" applyBorder="1" applyAlignment="1">
      <alignment horizontal="right" vertical="center"/>
    </xf>
    <xf numFmtId="0" fontId="6" fillId="0" borderId="0" xfId="3" applyFont="1" applyBorder="1" applyAlignment="1">
      <alignment horizontal="center"/>
    </xf>
    <xf numFmtId="0" fontId="6" fillId="0" borderId="0" xfId="3" quotePrefix="1" applyFont="1" applyBorder="1" applyAlignment="1">
      <alignment horizontal="left" vertical="center"/>
    </xf>
    <xf numFmtId="0" fontId="7" fillId="0" borderId="0" xfId="3" applyFont="1" applyBorder="1" applyAlignment="1">
      <alignment horizontal="center" vertical="center"/>
    </xf>
    <xf numFmtId="4" fontId="8" fillId="0" borderId="0" xfId="3" applyNumberFormat="1" applyFont="1" applyBorder="1" applyAlignment="1">
      <alignment horizontal="right" vertical="center"/>
    </xf>
    <xf numFmtId="0" fontId="7" fillId="0" borderId="1" xfId="3" applyFont="1" applyBorder="1" applyAlignment="1">
      <alignment horizontal="center" vertical="center"/>
    </xf>
    <xf numFmtId="0" fontId="7" fillId="0" borderId="1" xfId="3" applyFont="1" applyBorder="1" applyAlignment="1">
      <alignment horizontal="left" vertical="center"/>
    </xf>
    <xf numFmtId="164" fontId="7" fillId="0" borderId="1" xfId="3" applyNumberFormat="1" applyFont="1" applyBorder="1" applyAlignment="1">
      <alignment horizontal="right" vertical="center"/>
    </xf>
    <xf numFmtId="164" fontId="6" fillId="0" borderId="0" xfId="3" applyNumberFormat="1" applyFont="1" applyBorder="1" applyAlignment="1">
      <alignment vertical="center"/>
    </xf>
    <xf numFmtId="0" fontId="6" fillId="0" borderId="0" xfId="3" applyFont="1" applyBorder="1" applyAlignment="1">
      <alignment horizontal="center" vertical="center"/>
    </xf>
    <xf numFmtId="164" fontId="6" fillId="0" borderId="0" xfId="3" applyNumberFormat="1" applyFont="1" applyBorder="1" applyAlignment="1">
      <alignment horizontal="right" vertical="center"/>
    </xf>
    <xf numFmtId="164" fontId="7" fillId="0" borderId="0" xfId="3" applyNumberFormat="1" applyFont="1" applyBorder="1" applyAlignment="1">
      <alignment horizontal="right" vertical="center"/>
    </xf>
    <xf numFmtId="164" fontId="8" fillId="0" borderId="0" xfId="3" applyNumberFormat="1" applyFont="1" applyBorder="1" applyAlignment="1">
      <alignment horizontal="right" vertical="center"/>
    </xf>
    <xf numFmtId="0" fontId="7" fillId="0" borderId="1" xfId="3" applyFont="1" applyBorder="1" applyAlignment="1">
      <alignment vertical="center"/>
    </xf>
    <xf numFmtId="0" fontId="6" fillId="0" borderId="1" xfId="3" applyFont="1" applyBorder="1" applyAlignment="1">
      <alignment horizontal="left" vertical="center"/>
    </xf>
    <xf numFmtId="0" fontId="7" fillId="0" borderId="2" xfId="3" applyFont="1" applyBorder="1" applyAlignment="1">
      <alignment horizontal="left" vertical="center"/>
    </xf>
    <xf numFmtId="0" fontId="7" fillId="0" borderId="2" xfId="3" applyFont="1" applyBorder="1" applyAlignment="1">
      <alignment vertical="center"/>
    </xf>
    <xf numFmtId="0" fontId="7" fillId="0" borderId="2" xfId="3" applyFont="1" applyBorder="1" applyAlignment="1">
      <alignment horizontal="center" vertical="center"/>
    </xf>
    <xf numFmtId="164" fontId="7" fillId="0" borderId="2" xfId="3" applyNumberFormat="1" applyFont="1" applyBorder="1" applyAlignment="1">
      <alignment horizontal="right" vertical="center"/>
    </xf>
    <xf numFmtId="0" fontId="7" fillId="0" borderId="0" xfId="3" quotePrefix="1" applyFont="1" applyBorder="1" applyAlignment="1">
      <alignment horizontal="left" vertical="center"/>
    </xf>
    <xf numFmtId="0" fontId="7" fillId="2" borderId="3" xfId="3" applyFont="1" applyFill="1" applyBorder="1" applyAlignment="1">
      <alignment horizontal="left" vertical="center"/>
    </xf>
    <xf numFmtId="0" fontId="7" fillId="2" borderId="2" xfId="3" applyFont="1" applyFill="1" applyBorder="1" applyAlignment="1">
      <alignment vertical="center"/>
    </xf>
    <xf numFmtId="0" fontId="7" fillId="2" borderId="2" xfId="3" applyFont="1" applyFill="1" applyBorder="1" applyAlignment="1">
      <alignment horizontal="center" vertical="center"/>
    </xf>
    <xf numFmtId="165" fontId="7" fillId="2" borderId="2" xfId="3" applyNumberFormat="1" applyFont="1" applyFill="1" applyBorder="1" applyAlignment="1">
      <alignment horizontal="right" vertical="center"/>
    </xf>
    <xf numFmtId="4" fontId="8" fillId="0" borderId="0" xfId="3" applyNumberFormat="1" applyFont="1" applyBorder="1" applyAlignment="1">
      <alignment vertical="center"/>
    </xf>
    <xf numFmtId="4" fontId="8" fillId="0" borderId="0" xfId="3" applyNumberFormat="1" applyFont="1" applyAlignment="1">
      <alignment vertical="center"/>
    </xf>
    <xf numFmtId="0" fontId="6" fillId="0" borderId="0" xfId="0" applyFont="1" applyAlignment="1">
      <alignment horizontal="center"/>
    </xf>
    <xf numFmtId="0" fontId="6" fillId="0" borderId="0" xfId="0" applyFont="1"/>
    <xf numFmtId="0" fontId="6" fillId="0" borderId="0" xfId="0" applyFont="1" applyAlignment="1">
      <alignment horizontal="left"/>
    </xf>
    <xf numFmtId="4" fontId="6" fillId="0" borderId="0" xfId="0" applyNumberFormat="1" applyFont="1" applyAlignment="1">
      <alignment horizontal="right"/>
    </xf>
    <xf numFmtId="0" fontId="7" fillId="0" borderId="0" xfId="0" applyFont="1" applyAlignment="1">
      <alignment horizontal="left"/>
    </xf>
    <xf numFmtId="0" fontId="7" fillId="0" borderId="0" xfId="0" applyFont="1"/>
    <xf numFmtId="0" fontId="6" fillId="0" borderId="4" xfId="0" applyFont="1" applyBorder="1"/>
    <xf numFmtId="0" fontId="6" fillId="0" borderId="4" xfId="0" applyFont="1" applyBorder="1" applyAlignment="1">
      <alignment horizontal="left"/>
    </xf>
    <xf numFmtId="4" fontId="6" fillId="0" borderId="4" xfId="0" applyNumberFormat="1" applyFont="1" applyBorder="1" applyAlignment="1">
      <alignment horizontal="center"/>
    </xf>
    <xf numFmtId="0" fontId="6" fillId="0" borderId="0" xfId="0" applyFont="1" applyAlignment="1">
      <alignment horizontal="center" vertical="top"/>
    </xf>
    <xf numFmtId="0" fontId="6" fillId="0" borderId="0" xfId="0" applyFont="1" applyAlignment="1">
      <alignment vertical="top" wrapText="1"/>
    </xf>
    <xf numFmtId="4" fontId="6" fillId="0" borderId="0" xfId="0" applyNumberFormat="1" applyFont="1" applyBorder="1" applyAlignment="1">
      <alignment horizontal="right"/>
    </xf>
    <xf numFmtId="0" fontId="6" fillId="0" borderId="0" xfId="0" applyFont="1" applyBorder="1"/>
    <xf numFmtId="0" fontId="6" fillId="0" borderId="0" xfId="0" applyNumberFormat="1" applyFont="1"/>
    <xf numFmtId="0" fontId="10" fillId="0" borderId="0" xfId="0" applyNumberFormat="1" applyFont="1"/>
    <xf numFmtId="0" fontId="7" fillId="0" borderId="0" xfId="0" quotePrefix="1" applyFont="1" applyAlignment="1">
      <alignment horizontal="center" vertical="top"/>
    </xf>
    <xf numFmtId="0" fontId="7" fillId="0" borderId="0" xfId="0" applyNumberFormat="1" applyFont="1"/>
    <xf numFmtId="0" fontId="6" fillId="0" borderId="0" xfId="0" applyFont="1" applyFill="1" applyBorder="1"/>
    <xf numFmtId="0" fontId="6" fillId="0" borderId="0" xfId="0" applyNumberFormat="1" applyFont="1" applyAlignment="1">
      <alignment horizontal="center" vertical="top"/>
    </xf>
    <xf numFmtId="0" fontId="6" fillId="0" borderId="2" xfId="0" applyFont="1" applyFill="1" applyBorder="1" applyAlignment="1">
      <alignment horizontal="center" vertical="top"/>
    </xf>
    <xf numFmtId="0" fontId="7" fillId="0" borderId="2" xfId="0" applyFont="1" applyFill="1" applyBorder="1" applyAlignment="1">
      <alignment vertical="center"/>
    </xf>
    <xf numFmtId="49" fontId="6" fillId="0" borderId="0" xfId="3" quotePrefix="1" applyNumberFormat="1" applyFont="1" applyBorder="1" applyAlignment="1">
      <alignment vertical="center"/>
    </xf>
    <xf numFmtId="0" fontId="11" fillId="0" borderId="0" xfId="0" applyFont="1" applyBorder="1"/>
    <xf numFmtId="0" fontId="11" fillId="0" borderId="0" xfId="0" applyFont="1" applyBorder="1" applyAlignment="1">
      <alignment horizontal="right"/>
    </xf>
    <xf numFmtId="0" fontId="6" fillId="0" borderId="0" xfId="0" applyFont="1" applyBorder="1" applyAlignment="1"/>
    <xf numFmtId="0" fontId="6" fillId="0" borderId="0" xfId="0" applyFont="1" applyBorder="1" applyAlignment="1">
      <alignment horizontal="right"/>
    </xf>
    <xf numFmtId="0" fontId="11" fillId="0" borderId="0" xfId="0" applyFont="1" applyFill="1" applyBorder="1"/>
    <xf numFmtId="0" fontId="7" fillId="0" borderId="0" xfId="0" applyFont="1" applyBorder="1" applyAlignment="1">
      <alignment horizontal="left"/>
    </xf>
    <xf numFmtId="0" fontId="7" fillId="0" borderId="0" xfId="0" applyFont="1" applyBorder="1"/>
    <xf numFmtId="0" fontId="6" fillId="0" borderId="0" xfId="0" applyFont="1" applyBorder="1" applyAlignment="1">
      <alignment horizontal="left"/>
    </xf>
    <xf numFmtId="0" fontId="7" fillId="0" borderId="0" xfId="0" applyFont="1" applyBorder="1" applyAlignment="1">
      <alignment horizontal="center" vertical="top" wrapText="1"/>
    </xf>
    <xf numFmtId="0" fontId="7" fillId="0" borderId="0" xfId="0" applyFont="1" applyBorder="1" applyAlignment="1">
      <alignment horizontal="right" vertical="top" wrapText="1"/>
    </xf>
    <xf numFmtId="0" fontId="6" fillId="0" borderId="0" xfId="0" applyFont="1" applyBorder="1" applyAlignment="1">
      <alignment horizontal="right" wrapText="1"/>
    </xf>
    <xf numFmtId="0" fontId="6" fillId="0" borderId="0" xfId="0" applyFont="1" applyBorder="1" applyAlignment="1">
      <alignment horizontal="left" wrapText="1"/>
    </xf>
    <xf numFmtId="0" fontId="6" fillId="0" borderId="0" xfId="0" applyFont="1" applyBorder="1" applyAlignment="1">
      <alignment horizontal="center" wrapText="1"/>
    </xf>
    <xf numFmtId="0" fontId="6" fillId="0" borderId="0" xfId="0" applyFont="1" applyFill="1" applyBorder="1" applyProtection="1"/>
    <xf numFmtId="0" fontId="6" fillId="0" borderId="0" xfId="0" applyFont="1" applyBorder="1" applyAlignment="1">
      <alignment wrapText="1"/>
    </xf>
    <xf numFmtId="49" fontId="6" fillId="0" borderId="0" xfId="0" applyNumberFormat="1" applyFont="1" applyBorder="1" applyAlignment="1">
      <alignment horizontal="right" vertical="top" wrapText="1"/>
    </xf>
    <xf numFmtId="49" fontId="6" fillId="0" borderId="0" xfId="0" applyNumberFormat="1" applyFont="1" applyBorder="1" applyAlignment="1">
      <alignment horizontal="center" vertical="top" wrapText="1"/>
    </xf>
    <xf numFmtId="49" fontId="6" fillId="0" borderId="0" xfId="0" applyNumberFormat="1" applyFont="1" applyBorder="1" applyAlignment="1">
      <alignment horizontal="center" vertical="top"/>
    </xf>
    <xf numFmtId="49" fontId="7" fillId="0" borderId="0" xfId="0" applyNumberFormat="1" applyFont="1" applyBorder="1" applyAlignment="1">
      <alignment horizontal="center" vertical="top"/>
    </xf>
    <xf numFmtId="4" fontId="6" fillId="0" borderId="0" xfId="0" applyNumberFormat="1" applyFont="1" applyBorder="1" applyAlignment="1">
      <alignment wrapText="1"/>
    </xf>
    <xf numFmtId="4" fontId="6" fillId="0" borderId="0" xfId="0" applyNumberFormat="1" applyFont="1" applyAlignment="1" applyProtection="1">
      <alignment horizontal="right"/>
      <protection locked="0"/>
    </xf>
    <xf numFmtId="0" fontId="6" fillId="0" borderId="0" xfId="0" applyFont="1" applyBorder="1" applyAlignment="1">
      <alignment horizontal="center" vertical="center" wrapText="1"/>
    </xf>
    <xf numFmtId="49" fontId="6" fillId="0" borderId="0" xfId="0" applyNumberFormat="1" applyFont="1" applyAlignment="1">
      <alignment horizontal="center"/>
    </xf>
    <xf numFmtId="0" fontId="2" fillId="0" borderId="0" xfId="0" applyFont="1" applyFill="1" applyBorder="1" applyAlignment="1">
      <alignment horizontal="center"/>
    </xf>
    <xf numFmtId="0" fontId="4" fillId="0" borderId="2" xfId="0" applyNumberFormat="1" applyFont="1" applyFill="1" applyBorder="1" applyAlignment="1">
      <alignment horizontal="right" vertical="center" wrapText="1"/>
    </xf>
    <xf numFmtId="4" fontId="6" fillId="0" borderId="0" xfId="0" applyNumberFormat="1" applyFont="1" applyBorder="1" applyAlignment="1">
      <alignment vertical="center" wrapText="1"/>
    </xf>
    <xf numFmtId="0" fontId="11" fillId="0" borderId="0" xfId="0" applyFont="1"/>
    <xf numFmtId="0" fontId="6" fillId="0" borderId="0" xfId="6" quotePrefix="1" applyNumberFormat="1" applyFont="1" applyFill="1" applyBorder="1" applyAlignment="1">
      <alignment horizontal="left" vertical="top" wrapText="1"/>
    </xf>
    <xf numFmtId="0" fontId="12" fillId="0" borderId="2" xfId="0" applyFont="1" applyBorder="1"/>
    <xf numFmtId="0" fontId="11" fillId="0" borderId="0" xfId="0" applyFont="1" applyAlignment="1">
      <alignment vertical="top"/>
    </xf>
    <xf numFmtId="0" fontId="11" fillId="0" borderId="0" xfId="0" applyFont="1" applyAlignment="1">
      <alignment horizontal="center" vertical="top"/>
    </xf>
    <xf numFmtId="0" fontId="11" fillId="0" borderId="2" xfId="0" applyFont="1" applyBorder="1" applyAlignment="1">
      <alignment horizontal="center" vertical="top"/>
    </xf>
    <xf numFmtId="0" fontId="6" fillId="0" borderId="4" xfId="0" applyFont="1" applyBorder="1" applyAlignment="1">
      <alignment vertical="top"/>
    </xf>
    <xf numFmtId="0" fontId="12" fillId="0" borderId="2" xfId="0" applyFont="1" applyBorder="1" applyAlignment="1">
      <alignment vertical="top"/>
    </xf>
    <xf numFmtId="49" fontId="6" fillId="0" borderId="0" xfId="0" applyNumberFormat="1" applyFont="1" applyBorder="1" applyAlignment="1">
      <alignment horizontal="left" vertical="top" wrapText="1"/>
    </xf>
    <xf numFmtId="0" fontId="7" fillId="0" borderId="0" xfId="1" applyFont="1" applyFill="1" applyAlignment="1">
      <alignment vertical="top" wrapText="1"/>
    </xf>
    <xf numFmtId="0" fontId="20" fillId="0" borderId="0" xfId="0" applyFont="1"/>
    <xf numFmtId="0" fontId="6" fillId="0" borderId="0" xfId="1" applyFont="1" applyFill="1" applyAlignment="1">
      <alignment vertical="top" wrapText="1"/>
    </xf>
    <xf numFmtId="0" fontId="6" fillId="0" borderId="0" xfId="1" applyFont="1" applyFill="1" applyAlignment="1">
      <alignment horizontal="justify" vertical="top" wrapText="1"/>
    </xf>
    <xf numFmtId="0" fontId="6" fillId="0" borderId="0" xfId="1" applyNumberFormat="1" applyFont="1" applyFill="1" applyAlignment="1">
      <alignment horizontal="justify" vertical="top" wrapText="1"/>
    </xf>
    <xf numFmtId="0" fontId="7" fillId="0" borderId="0" xfId="1" applyNumberFormat="1" applyFont="1" applyFill="1" applyAlignment="1">
      <alignment horizontal="justify" vertical="top" wrapText="1"/>
    </xf>
    <xf numFmtId="0" fontId="7" fillId="0" borderId="0" xfId="0" applyFont="1" applyAlignment="1">
      <alignment horizontal="left" vertical="top" wrapText="1"/>
    </xf>
    <xf numFmtId="49" fontId="7" fillId="0" borderId="0" xfId="2" applyNumberFormat="1" applyFont="1" applyFill="1" applyBorder="1" applyAlignment="1">
      <alignment horizontal="left" vertical="top" wrapText="1"/>
    </xf>
    <xf numFmtId="0" fontId="6" fillId="0" borderId="0" xfId="1" applyFont="1" applyAlignment="1">
      <alignment horizontal="left" vertical="top" wrapText="1"/>
    </xf>
    <xf numFmtId="0" fontId="20" fillId="0" borderId="0" xfId="0" applyFont="1" applyAlignment="1">
      <alignment wrapText="1"/>
    </xf>
    <xf numFmtId="0" fontId="16" fillId="0" borderId="0" xfId="0" applyFont="1" applyAlignment="1">
      <alignment horizontal="center" vertical="top"/>
    </xf>
    <xf numFmtId="0" fontId="32" fillId="0" borderId="0" xfId="0" applyFont="1" applyAlignment="1">
      <alignment vertical="top"/>
    </xf>
    <xf numFmtId="0" fontId="32" fillId="0" borderId="0" xfId="0" applyNumberFormat="1" applyFont="1"/>
    <xf numFmtId="0" fontId="16" fillId="0" borderId="0" xfId="0" applyFont="1" applyBorder="1" applyAlignment="1">
      <alignment horizontal="center" vertical="top"/>
    </xf>
    <xf numFmtId="0" fontId="32" fillId="0" borderId="0" xfId="0" applyFont="1" applyBorder="1" applyAlignment="1">
      <alignment horizontal="left"/>
    </xf>
    <xf numFmtId="0" fontId="6" fillId="0" borderId="0" xfId="0" applyFont="1" applyAlignment="1">
      <alignment horizontal="left" vertical="top" wrapText="1"/>
    </xf>
    <xf numFmtId="49" fontId="6" fillId="0" borderId="0" xfId="0" applyNumberFormat="1" applyFont="1" applyBorder="1" applyAlignment="1">
      <alignment horizontal="left" vertical="top" wrapText="1"/>
    </xf>
    <xf numFmtId="0" fontId="7" fillId="0" borderId="0" xfId="0" applyFont="1" applyBorder="1" applyAlignment="1">
      <alignment horizontal="left" vertical="top" wrapText="1"/>
    </xf>
    <xf numFmtId="164" fontId="6" fillId="0" borderId="4" xfId="0" applyNumberFormat="1" applyFont="1" applyBorder="1" applyAlignment="1">
      <alignment horizontal="center"/>
    </xf>
    <xf numFmtId="164" fontId="2" fillId="0" borderId="0" xfId="0" applyNumberFormat="1" applyFont="1" applyFill="1" applyBorder="1" applyAlignment="1">
      <alignment horizontal="right"/>
    </xf>
    <xf numFmtId="164" fontId="11" fillId="0" borderId="0" xfId="0" applyNumberFormat="1" applyFont="1"/>
    <xf numFmtId="164" fontId="12" fillId="0" borderId="2" xfId="0" applyNumberFormat="1" applyFont="1" applyBorder="1"/>
    <xf numFmtId="0" fontId="7" fillId="0" borderId="0" xfId="0" applyFont="1" applyBorder="1" applyAlignment="1">
      <alignment vertical="top" wrapText="1"/>
    </xf>
    <xf numFmtId="0" fontId="7" fillId="0" borderId="2" xfId="0" applyFont="1" applyBorder="1" applyAlignment="1">
      <alignment horizontal="center" vertical="top"/>
    </xf>
    <xf numFmtId="0" fontId="7" fillId="0" borderId="2" xfId="0" applyFont="1" applyBorder="1" applyAlignment="1">
      <alignment horizontal="left" wrapText="1"/>
    </xf>
    <xf numFmtId="4" fontId="8" fillId="0" borderId="2" xfId="0" applyNumberFormat="1" applyFont="1" applyBorder="1" applyAlignment="1">
      <alignment horizontal="right" wrapText="1"/>
    </xf>
    <xf numFmtId="164" fontId="17" fillId="0" borderId="0" xfId="3" applyNumberFormat="1" applyFont="1" applyFill="1" applyAlignment="1">
      <alignment horizontal="center"/>
    </xf>
    <xf numFmtId="0" fontId="17" fillId="0" borderId="0" xfId="0" applyFont="1" applyFill="1"/>
    <xf numFmtId="9" fontId="11" fillId="0" borderId="0" xfId="47" applyFont="1"/>
    <xf numFmtId="49" fontId="6" fillId="0" borderId="0" xfId="0" applyNumberFormat="1" applyFont="1" applyBorder="1" applyAlignment="1" applyProtection="1">
      <alignment horizontal="left" vertical="top" wrapText="1"/>
      <protection locked="0"/>
    </xf>
    <xf numFmtId="0" fontId="6" fillId="0" borderId="0" xfId="0" applyFont="1" applyBorder="1" applyAlignment="1" applyProtection="1">
      <alignment wrapText="1"/>
      <protection locked="0"/>
    </xf>
    <xf numFmtId="0" fontId="6" fillId="0" borderId="0" xfId="0" applyFont="1" applyBorder="1" applyAlignment="1" applyProtection="1">
      <alignment horizontal="left" wrapText="1"/>
      <protection locked="0"/>
    </xf>
    <xf numFmtId="0" fontId="7" fillId="0" borderId="0" xfId="0" applyFont="1" applyAlignment="1" applyProtection="1">
      <alignment wrapText="1"/>
      <protection locked="0"/>
    </xf>
    <xf numFmtId="0" fontId="6" fillId="0" borderId="0" xfId="0" applyFont="1" applyAlignment="1" applyProtection="1">
      <alignment horizontal="left" wrapText="1"/>
      <protection locked="0"/>
    </xf>
    <xf numFmtId="0" fontId="32" fillId="0" borderId="0" xfId="0" applyFont="1" applyAlignment="1" applyProtection="1">
      <alignment wrapText="1"/>
      <protection locked="0"/>
    </xf>
    <xf numFmtId="0" fontId="2" fillId="0" borderId="0" xfId="2" applyFont="1" applyFill="1" applyProtection="1">
      <protection locked="0"/>
    </xf>
    <xf numFmtId="49" fontId="13" fillId="0" borderId="0" xfId="2" applyNumberFormat="1" applyFont="1" applyFill="1" applyBorder="1" applyAlignment="1" applyProtection="1">
      <alignment horizontal="left" vertical="top" wrapText="1"/>
      <protection locked="0"/>
    </xf>
    <xf numFmtId="49" fontId="6" fillId="0" borderId="0" xfId="2" applyNumberFormat="1" applyFont="1" applyFill="1" applyBorder="1" applyAlignment="1" applyProtection="1">
      <alignment horizontal="left" vertical="top" wrapText="1"/>
      <protection locked="0"/>
    </xf>
    <xf numFmtId="0" fontId="2" fillId="0" borderId="0" xfId="3" applyFont="1" applyFill="1" applyBorder="1" applyAlignment="1" applyProtection="1">
      <alignment horizontal="left"/>
      <protection locked="0"/>
    </xf>
    <xf numFmtId="49" fontId="2" fillId="0" borderId="0" xfId="2" applyNumberFormat="1" applyFont="1" applyFill="1" applyBorder="1" applyAlignment="1" applyProtection="1">
      <alignment horizontal="left" vertical="top" wrapText="1"/>
      <protection locked="0"/>
    </xf>
    <xf numFmtId="0" fontId="7" fillId="0" borderId="0" xfId="0" applyFont="1" applyAlignment="1" applyProtection="1">
      <alignment horizontal="left" wrapText="1"/>
      <protection locked="0"/>
    </xf>
    <xf numFmtId="0" fontId="10" fillId="0" borderId="0" xfId="0" applyFont="1" applyAlignment="1" applyProtection="1">
      <alignment wrapText="1"/>
      <protection locked="0"/>
    </xf>
    <xf numFmtId="49" fontId="6" fillId="0" borderId="0" xfId="0" quotePrefix="1" applyNumberFormat="1" applyFont="1" applyBorder="1" applyAlignment="1" applyProtection="1">
      <alignment vertical="top" wrapText="1"/>
      <protection locked="0"/>
    </xf>
    <xf numFmtId="0" fontId="6" fillId="0" borderId="0" xfId="0" applyFont="1" applyAlignment="1" applyProtection="1">
      <alignment wrapText="1"/>
      <protection locked="0"/>
    </xf>
    <xf numFmtId="0" fontId="0" fillId="0" borderId="0" xfId="2" applyFont="1" applyFill="1" applyAlignment="1">
      <alignment horizontal="left" vertical="top"/>
    </xf>
    <xf numFmtId="49" fontId="0" fillId="0" borderId="0" xfId="2" applyNumberFormat="1" applyFont="1" applyFill="1" applyBorder="1" applyAlignment="1">
      <alignment horizontal="left" vertical="top" wrapText="1"/>
    </xf>
    <xf numFmtId="0" fontId="0" fillId="0" borderId="0" xfId="3" applyFont="1" applyFill="1" applyBorder="1" applyAlignment="1">
      <alignment horizontal="left"/>
    </xf>
    <xf numFmtId="0" fontId="33" fillId="0" borderId="0" xfId="2" applyFont="1" applyFill="1" applyBorder="1" applyAlignment="1">
      <alignment vertical="center"/>
    </xf>
    <xf numFmtId="0" fontId="33" fillId="0" borderId="0" xfId="2" applyFont="1" applyFill="1" applyBorder="1"/>
    <xf numFmtId="0" fontId="0" fillId="0" borderId="0" xfId="2" applyFont="1" applyFill="1"/>
    <xf numFmtId="0" fontId="0" fillId="0" borderId="0" xfId="2" applyFont="1" applyFill="1" applyAlignment="1">
      <alignment horizontal="center"/>
    </xf>
    <xf numFmtId="49" fontId="34" fillId="0" borderId="0" xfId="2" applyNumberFormat="1" applyFont="1" applyFill="1" applyBorder="1" applyAlignment="1">
      <alignment horizontal="left" vertical="top" wrapText="1"/>
    </xf>
    <xf numFmtId="49" fontId="35" fillId="0" borderId="0" xfId="2" applyNumberFormat="1" applyFont="1" applyFill="1" applyBorder="1" applyAlignment="1">
      <alignment horizontal="left" vertical="top" wrapText="1"/>
    </xf>
    <xf numFmtId="49" fontId="36" fillId="0" borderId="0" xfId="2" applyNumberFormat="1" applyFont="1" applyFill="1" applyBorder="1" applyAlignment="1">
      <alignment horizontal="left" vertical="top" wrapText="1"/>
    </xf>
    <xf numFmtId="0" fontId="5" fillId="0" borderId="0" xfId="3" quotePrefix="1" applyNumberFormat="1" applyFont="1" applyFill="1" applyAlignment="1">
      <alignment horizontal="left" vertical="top"/>
    </xf>
    <xf numFmtId="0" fontId="5" fillId="0" borderId="0" xfId="3" applyFont="1" applyFill="1" applyAlignment="1">
      <alignment vertical="top" wrapText="1"/>
    </xf>
    <xf numFmtId="0" fontId="37" fillId="0" borderId="0" xfId="3" applyFont="1" applyFill="1" applyAlignment="1">
      <alignment horizontal="left"/>
    </xf>
    <xf numFmtId="0" fontId="37" fillId="0" borderId="0" xfId="3" applyFont="1" applyFill="1"/>
    <xf numFmtId="0" fontId="37" fillId="0" borderId="0" xfId="3" applyFont="1" applyFill="1" applyAlignment="1">
      <alignment vertical="top" wrapText="1"/>
    </xf>
    <xf numFmtId="0" fontId="5" fillId="0" borderId="0" xfId="3" applyFont="1" applyFill="1" applyAlignment="1">
      <alignment horizontal="left"/>
    </xf>
    <xf numFmtId="4" fontId="5" fillId="0" borderId="0" xfId="3" applyNumberFormat="1" applyFont="1" applyFill="1" applyAlignment="1">
      <alignment horizontal="right"/>
    </xf>
    <xf numFmtId="0" fontId="5" fillId="0" borderId="0" xfId="3" applyNumberFormat="1" applyFont="1" applyFill="1" applyAlignment="1">
      <alignment horizontal="left" vertical="top"/>
    </xf>
    <xf numFmtId="0" fontId="5" fillId="0" borderId="0" xfId="3" applyFont="1" applyFill="1" applyBorder="1" applyAlignment="1">
      <alignment vertical="top" wrapText="1"/>
    </xf>
    <xf numFmtId="0" fontId="5" fillId="0" borderId="0" xfId="0" applyFont="1"/>
    <xf numFmtId="0" fontId="5" fillId="0" borderId="0" xfId="0" applyFont="1" applyFill="1" applyAlignment="1">
      <alignment vertical="top" wrapText="1"/>
    </xf>
    <xf numFmtId="49" fontId="5" fillId="0" borderId="0" xfId="3" quotePrefix="1" applyNumberFormat="1" applyFont="1" applyFill="1" applyBorder="1" applyAlignment="1" applyProtection="1">
      <alignment horizontal="left" vertical="top" wrapText="1"/>
      <protection locked="0"/>
    </xf>
    <xf numFmtId="0" fontId="5" fillId="0" borderId="0" xfId="3" quotePrefix="1" applyFont="1" applyFill="1" applyAlignment="1"/>
    <xf numFmtId="0" fontId="5" fillId="0" borderId="0" xfId="3" applyFont="1" applyFill="1" applyAlignment="1">
      <alignment vertical="center"/>
    </xf>
    <xf numFmtId="0" fontId="5" fillId="0" borderId="0" xfId="3" applyFont="1" applyFill="1"/>
    <xf numFmtId="0" fontId="5" fillId="0" borderId="0" xfId="3" applyFont="1" applyFill="1" applyAlignment="1">
      <alignment horizontal="center"/>
    </xf>
    <xf numFmtId="49" fontId="37" fillId="0" borderId="0" xfId="3" applyNumberFormat="1" applyFont="1" applyFill="1" applyBorder="1" applyAlignment="1" applyProtection="1">
      <alignment horizontal="left" vertical="top" wrapText="1"/>
      <protection locked="0"/>
    </xf>
    <xf numFmtId="0" fontId="19" fillId="0" borderId="0" xfId="2" applyFont="1" applyFill="1"/>
    <xf numFmtId="0" fontId="0" fillId="0" borderId="0" xfId="3" applyFont="1" applyFill="1"/>
    <xf numFmtId="0" fontId="37" fillId="0" borderId="0" xfId="0" applyFont="1" applyAlignment="1">
      <alignment vertical="top" wrapText="1"/>
    </xf>
    <xf numFmtId="0" fontId="5" fillId="0" borderId="0" xfId="0" applyFont="1" applyAlignment="1">
      <alignment vertical="top" wrapText="1"/>
    </xf>
    <xf numFmtId="0" fontId="5" fillId="0" borderId="0" xfId="3" applyFont="1" applyFill="1" applyAlignment="1"/>
    <xf numFmtId="0" fontId="5" fillId="0" borderId="0" xfId="3" applyFont="1" applyFill="1" applyAlignment="1">
      <alignment horizontal="left" vertical="top" wrapText="1"/>
    </xf>
    <xf numFmtId="0" fontId="5" fillId="0" borderId="0" xfId="3" applyFont="1" applyFill="1" applyAlignment="1">
      <alignment wrapText="1"/>
    </xf>
    <xf numFmtId="0" fontId="5" fillId="0" borderId="0" xfId="0" quotePrefix="1" applyFont="1" applyAlignment="1">
      <alignment vertical="top" wrapText="1"/>
    </xf>
    <xf numFmtId="0" fontId="2" fillId="0" borderId="0" xfId="0" applyFont="1" applyFill="1" applyBorder="1"/>
    <xf numFmtId="0" fontId="2" fillId="0" borderId="0" xfId="0" applyFont="1" applyFill="1"/>
    <xf numFmtId="164" fontId="2" fillId="0" borderId="0" xfId="3" applyNumberFormat="1" applyFont="1" applyFill="1" applyBorder="1" applyAlignment="1">
      <alignment horizontal="right"/>
    </xf>
    <xf numFmtId="49" fontId="19" fillId="0" borderId="0" xfId="2" applyNumberFormat="1" applyFont="1" applyFill="1" applyBorder="1" applyAlignment="1">
      <alignment horizontal="left" vertical="top" wrapText="1"/>
    </xf>
    <xf numFmtId="0" fontId="6" fillId="0" borderId="0" xfId="0" applyFont="1" applyAlignment="1" applyProtection="1">
      <protection locked="0"/>
    </xf>
    <xf numFmtId="0" fontId="7" fillId="0" borderId="0" xfId="0" applyFont="1" applyAlignment="1" applyProtection="1">
      <protection locked="0"/>
    </xf>
    <xf numFmtId="0" fontId="6" fillId="0" borderId="0" xfId="0" applyFont="1" applyAlignment="1" applyProtection="1">
      <alignment vertical="top"/>
      <protection locked="0"/>
    </xf>
    <xf numFmtId="0" fontId="2" fillId="0" borderId="0" xfId="2" applyFont="1" applyFill="1"/>
    <xf numFmtId="164" fontId="2" fillId="0" borderId="0" xfId="2" applyNumberFormat="1" applyFont="1" applyFill="1" applyBorder="1"/>
    <xf numFmtId="0" fontId="2" fillId="0" borderId="0" xfId="2" applyFont="1" applyFill="1" applyBorder="1"/>
    <xf numFmtId="0" fontId="19" fillId="0" borderId="0" xfId="2" applyFont="1" applyFill="1" applyAlignment="1">
      <alignment horizontal="center"/>
    </xf>
    <xf numFmtId="0" fontId="19" fillId="0" borderId="0" xfId="3" applyFont="1" applyFill="1"/>
    <xf numFmtId="0" fontId="2" fillId="0" borderId="0" xfId="0" applyFont="1" applyFill="1" applyAlignment="1">
      <alignment vertical="top" wrapText="1"/>
    </xf>
    <xf numFmtId="0" fontId="2" fillId="0" borderId="0" xfId="3" applyFont="1" applyFill="1" applyAlignment="1"/>
    <xf numFmtId="0" fontId="5" fillId="0" borderId="0" xfId="0" applyFont="1" applyFill="1"/>
    <xf numFmtId="0" fontId="2" fillId="0" borderId="0" xfId="3" applyFont="1" applyFill="1" applyBorder="1" applyAlignment="1"/>
    <xf numFmtId="4" fontId="2" fillId="0" borderId="0" xfId="3" applyNumberFormat="1" applyFont="1" applyFill="1" applyBorder="1" applyAlignment="1">
      <alignment horizontal="right"/>
    </xf>
    <xf numFmtId="0" fontId="2" fillId="0" borderId="0" xfId="3" applyFont="1" applyFill="1" applyAlignment="1">
      <alignment horizontal="left" vertical="top" wrapText="1"/>
    </xf>
    <xf numFmtId="0" fontId="2" fillId="0" borderId="0" xfId="3" applyFont="1" applyFill="1" applyBorder="1" applyAlignment="1">
      <alignment horizontal="left"/>
    </xf>
    <xf numFmtId="4" fontId="2" fillId="0" borderId="0" xfId="3" applyNumberFormat="1" applyFont="1" applyFill="1" applyBorder="1" applyAlignment="1"/>
    <xf numFmtId="0" fontId="5" fillId="0" borderId="0" xfId="2" applyFont="1" applyFill="1" applyAlignment="1">
      <alignment horizontal="left" vertical="top"/>
    </xf>
    <xf numFmtId="49" fontId="39" fillId="0" borderId="0" xfId="2" applyNumberFormat="1" applyFont="1" applyFill="1" applyBorder="1" applyAlignment="1">
      <alignment horizontal="left" vertical="top" wrapText="1"/>
    </xf>
    <xf numFmtId="0" fontId="5" fillId="0" borderId="0" xfId="2" applyFont="1" applyFill="1"/>
    <xf numFmtId="0" fontId="40" fillId="0" borderId="0" xfId="2" applyFont="1" applyFill="1" applyBorder="1"/>
    <xf numFmtId="0" fontId="5" fillId="0" borderId="0" xfId="2" applyFont="1" applyFill="1" applyAlignment="1">
      <alignment horizontal="center"/>
    </xf>
    <xf numFmtId="49" fontId="37" fillId="0" borderId="0" xfId="2" applyNumberFormat="1" applyFont="1" applyFill="1" applyBorder="1" applyAlignment="1">
      <alignment horizontal="left" vertical="top" wrapText="1"/>
    </xf>
    <xf numFmtId="0" fontId="5" fillId="0" borderId="0" xfId="0" applyFont="1" applyAlignment="1">
      <alignment horizontal="left" vertical="top"/>
    </xf>
    <xf numFmtId="49" fontId="5" fillId="0" borderId="0" xfId="0" applyNumberFormat="1" applyFont="1" applyBorder="1" applyAlignment="1">
      <alignment horizontal="left" vertical="top" wrapText="1"/>
    </xf>
    <xf numFmtId="0" fontId="5" fillId="0" borderId="0" xfId="0" applyFont="1" applyAlignment="1">
      <alignment vertical="center"/>
    </xf>
    <xf numFmtId="0" fontId="5" fillId="0" borderId="0" xfId="0" applyFont="1" applyAlignment="1">
      <alignment horizontal="center"/>
    </xf>
    <xf numFmtId="0" fontId="5" fillId="0" borderId="0" xfId="48" applyFont="1" applyBorder="1" applyAlignment="1">
      <alignment vertical="top" wrapText="1"/>
    </xf>
    <xf numFmtId="0" fontId="38" fillId="0" borderId="0" xfId="3" applyNumberFormat="1" applyFont="1" applyFill="1" applyAlignment="1">
      <alignment horizontal="left" vertical="top"/>
    </xf>
    <xf numFmtId="49" fontId="5" fillId="0" borderId="0" xfId="3" applyNumberFormat="1" applyFont="1" applyFill="1" applyAlignment="1">
      <alignment horizontal="left" vertical="top"/>
    </xf>
    <xf numFmtId="0" fontId="17" fillId="0" borderId="0" xfId="0" applyNumberFormat="1" applyFont="1" applyFill="1" applyAlignment="1">
      <alignment horizontal="left" vertical="top"/>
    </xf>
    <xf numFmtId="0" fontId="17" fillId="0" borderId="0" xfId="0" applyNumberFormat="1" applyFont="1" applyFill="1" applyBorder="1" applyAlignment="1">
      <alignment horizontal="left" vertical="top"/>
    </xf>
    <xf numFmtId="0" fontId="17" fillId="0" borderId="0" xfId="0" applyNumberFormat="1" applyFont="1" applyFill="1" applyBorder="1" applyAlignment="1">
      <alignment horizontal="left" vertical="top" wrapText="1"/>
    </xf>
    <xf numFmtId="49" fontId="17" fillId="0" borderId="0" xfId="0" quotePrefix="1" applyNumberFormat="1" applyFont="1" applyFill="1" applyBorder="1" applyAlignment="1">
      <alignment horizontal="left" vertical="top" wrapText="1"/>
    </xf>
    <xf numFmtId="0" fontId="17" fillId="0" borderId="0" xfId="0" applyFont="1" applyFill="1" applyBorder="1"/>
    <xf numFmtId="0" fontId="17" fillId="0" borderId="0" xfId="0" applyNumberFormat="1" applyFont="1" applyFill="1" applyAlignment="1">
      <alignment horizontal="left" vertical="top" wrapText="1"/>
    </xf>
    <xf numFmtId="49" fontId="17" fillId="0" borderId="0" xfId="0" quotePrefix="1" applyNumberFormat="1" applyFont="1" applyFill="1" applyAlignment="1">
      <alignment horizontal="left" vertical="top" wrapText="1"/>
    </xf>
    <xf numFmtId="0" fontId="17" fillId="0" borderId="0" xfId="0" applyFont="1" applyFill="1" applyAlignment="1">
      <alignment wrapText="1"/>
    </xf>
    <xf numFmtId="0" fontId="5" fillId="0" borderId="0" xfId="48" applyFont="1" applyFill="1" applyBorder="1" applyAlignment="1">
      <alignment vertical="top" wrapText="1"/>
    </xf>
    <xf numFmtId="0" fontId="37" fillId="0" borderId="0" xfId="48" applyFont="1" applyFill="1" applyBorder="1" applyAlignment="1">
      <alignment vertical="top" wrapText="1"/>
    </xf>
    <xf numFmtId="0" fontId="39" fillId="0" borderId="0" xfId="3" applyFont="1" applyFill="1" applyAlignment="1">
      <alignment vertical="top" wrapText="1"/>
    </xf>
    <xf numFmtId="0" fontId="40" fillId="0" borderId="0" xfId="3" applyFont="1" applyFill="1" applyAlignment="1">
      <alignment vertical="top" wrapText="1"/>
    </xf>
    <xf numFmtId="0" fontId="5" fillId="0" borderId="0" xfId="0" applyFont="1" applyBorder="1"/>
    <xf numFmtId="0" fontId="5" fillId="0" borderId="0" xfId="0" applyFont="1" applyBorder="1" applyAlignment="1">
      <alignment vertical="top"/>
    </xf>
    <xf numFmtId="0" fontId="5" fillId="0" borderId="0" xfId="0" applyFont="1" applyFill="1" applyBorder="1" applyAlignment="1">
      <alignment vertical="top" wrapText="1"/>
    </xf>
    <xf numFmtId="0" fontId="5" fillId="0" borderId="0" xfId="0" applyFont="1" applyFill="1" applyBorder="1"/>
    <xf numFmtId="0" fontId="5" fillId="0" borderId="0" xfId="3" applyFont="1" applyFill="1" applyBorder="1" applyAlignment="1">
      <alignment horizontal="center"/>
    </xf>
    <xf numFmtId="0" fontId="17" fillId="0" borderId="0" xfId="3" applyFont="1" applyFill="1" applyAlignment="1">
      <alignment horizontal="left" vertical="top"/>
    </xf>
    <xf numFmtId="49" fontId="17" fillId="0" borderId="0" xfId="3" quotePrefix="1" applyNumberFormat="1" applyFont="1" applyFill="1" applyBorder="1" applyAlignment="1">
      <alignment horizontal="left" vertical="top" wrapText="1"/>
    </xf>
    <xf numFmtId="0" fontId="17" fillId="0" borderId="0" xfId="3" applyFont="1" applyFill="1" applyAlignment="1">
      <alignment horizontal="center"/>
    </xf>
    <xf numFmtId="0" fontId="17" fillId="0" borderId="0" xfId="3" applyFont="1" applyFill="1" applyAlignment="1">
      <alignment vertical="center"/>
    </xf>
    <xf numFmtId="0" fontId="17" fillId="0" borderId="0" xfId="3" applyFont="1" applyFill="1"/>
    <xf numFmtId="0" fontId="17" fillId="0" borderId="0" xfId="3" quotePrefix="1" applyFont="1" applyFill="1" applyAlignment="1">
      <alignment horizontal="left" vertical="top"/>
    </xf>
    <xf numFmtId="49" fontId="17" fillId="0" borderId="0" xfId="3" applyNumberFormat="1" applyFont="1" applyFill="1" applyBorder="1" applyAlignment="1">
      <alignment horizontal="left" vertical="top" wrapText="1"/>
    </xf>
    <xf numFmtId="0" fontId="17" fillId="0" borderId="0" xfId="3" quotePrefix="1" applyFont="1" applyFill="1" applyAlignment="1">
      <alignment horizontal="left"/>
    </xf>
    <xf numFmtId="0" fontId="5" fillId="0" borderId="0" xfId="0" quotePrefix="1" applyFont="1" applyFill="1" applyAlignment="1">
      <alignment vertical="top" wrapText="1"/>
    </xf>
    <xf numFmtId="0" fontId="5" fillId="0" borderId="0" xfId="48" quotePrefix="1" applyFont="1" applyBorder="1" applyAlignment="1">
      <alignment vertical="top" wrapText="1"/>
    </xf>
    <xf numFmtId="0" fontId="5" fillId="0" borderId="0" xfId="3" quotePrefix="1" applyFont="1" applyFill="1" applyAlignment="1">
      <alignment wrapText="1"/>
    </xf>
    <xf numFmtId="44" fontId="6" fillId="0" borderId="0" xfId="50" applyFont="1" applyBorder="1" applyAlignment="1">
      <alignment horizontal="right"/>
    </xf>
    <xf numFmtId="44" fontId="6" fillId="0" borderId="0" xfId="50" applyFont="1" applyBorder="1" applyAlignment="1">
      <alignment horizontal="right" wrapText="1"/>
    </xf>
    <xf numFmtId="44" fontId="12" fillId="0" borderId="0" xfId="50" applyFont="1" applyBorder="1" applyAlignment="1">
      <alignment horizontal="right" wrapText="1"/>
    </xf>
    <xf numFmtId="44" fontId="6" fillId="0" borderId="4" xfId="50" applyFont="1" applyBorder="1" applyAlignment="1">
      <alignment horizontal="center"/>
    </xf>
    <xf numFmtId="44" fontId="5" fillId="0" borderId="0" xfId="50" applyFont="1" applyBorder="1"/>
    <xf numFmtId="44" fontId="5" fillId="0" borderId="0" xfId="50" applyFont="1" applyAlignment="1">
      <alignment horizontal="right"/>
    </xf>
    <xf numFmtId="44" fontId="7" fillId="0" borderId="2" xfId="50" applyFont="1" applyBorder="1" applyAlignment="1">
      <alignment horizontal="right" wrapText="1"/>
    </xf>
    <xf numFmtId="44" fontId="7" fillId="0" borderId="2" xfId="50" applyFont="1" applyBorder="1" applyAlignment="1">
      <alignment horizontal="right" vertical="center"/>
    </xf>
    <xf numFmtId="0" fontId="17" fillId="0" borderId="0" xfId="0" applyFont="1"/>
    <xf numFmtId="3" fontId="17" fillId="0" borderId="0" xfId="0" applyNumberFormat="1" applyFont="1" applyFill="1"/>
    <xf numFmtId="44" fontId="6" fillId="0" borderId="0" xfId="50" applyFont="1" applyBorder="1" applyAlignment="1">
      <alignment wrapText="1"/>
    </xf>
    <xf numFmtId="44" fontId="6" fillId="0" borderId="0" xfId="50" applyFont="1" applyBorder="1"/>
    <xf numFmtId="44" fontId="6" fillId="0" borderId="0" xfId="50" applyFont="1"/>
    <xf numFmtId="44" fontId="6" fillId="0" borderId="0" xfId="50" applyFont="1" applyBorder="1" applyAlignment="1">
      <alignment horizontal="right" vertical="top"/>
    </xf>
    <xf numFmtId="0" fontId="41" fillId="0" borderId="0" xfId="0" applyFont="1"/>
    <xf numFmtId="3" fontId="41" fillId="0" borderId="0" xfId="0" applyNumberFormat="1" applyFont="1" applyFill="1"/>
    <xf numFmtId="0" fontId="41" fillId="0" borderId="0" xfId="0" applyFont="1" applyFill="1"/>
    <xf numFmtId="0" fontId="18" fillId="0" borderId="0" xfId="0" applyFont="1"/>
    <xf numFmtId="3" fontId="18" fillId="0" borderId="0" xfId="0" applyNumberFormat="1" applyFont="1" applyFill="1"/>
    <xf numFmtId="0" fontId="18" fillId="0" borderId="0" xfId="0" applyFont="1" applyFill="1"/>
    <xf numFmtId="44" fontId="11" fillId="0" borderId="0" xfId="50" applyFont="1"/>
    <xf numFmtId="44" fontId="0" fillId="0" borderId="0" xfId="50" applyFont="1"/>
    <xf numFmtId="44" fontId="0" fillId="0" borderId="0" xfId="50" applyFont="1" applyFill="1"/>
    <xf numFmtId="0" fontId="7" fillId="0" borderId="2" xfId="0" applyFont="1" applyBorder="1" applyAlignment="1" applyProtection="1">
      <alignment vertical="top"/>
      <protection locked="0"/>
    </xf>
    <xf numFmtId="0" fontId="7" fillId="0" borderId="2" xfId="0" applyFont="1" applyBorder="1" applyAlignment="1" applyProtection="1">
      <alignment horizontal="left" wrapText="1"/>
      <protection locked="0"/>
    </xf>
    <xf numFmtId="44" fontId="6" fillId="0" borderId="0" xfId="50" applyFont="1" applyBorder="1" applyAlignment="1" applyProtection="1">
      <alignment horizontal="center" wrapText="1"/>
      <protection locked="0"/>
    </xf>
    <xf numFmtId="44" fontId="6" fillId="0" borderId="0" xfId="50" applyFont="1" applyBorder="1" applyAlignment="1" applyProtection="1">
      <alignment horizontal="center"/>
      <protection locked="0"/>
    </xf>
    <xf numFmtId="44" fontId="6" fillId="0" borderId="0" xfId="50" applyFont="1" applyAlignment="1" applyProtection="1">
      <alignment horizontal="right" wrapText="1"/>
      <protection locked="0"/>
    </xf>
    <xf numFmtId="44" fontId="6" fillId="0" borderId="0" xfId="50" applyFont="1" applyAlignment="1" applyProtection="1">
      <alignment horizontal="right"/>
      <protection locked="0"/>
    </xf>
    <xf numFmtId="44" fontId="2" fillId="0" borderId="0" xfId="50" applyFont="1" applyFill="1" applyBorder="1" applyProtection="1">
      <protection locked="0"/>
    </xf>
    <xf numFmtId="44" fontId="2" fillId="0" borderId="0" xfId="50" applyFont="1" applyFill="1" applyBorder="1" applyAlignment="1" applyProtection="1">
      <alignment horizontal="right"/>
      <protection locked="0"/>
    </xf>
    <xf numFmtId="44" fontId="0" fillId="0" borderId="0" xfId="50" applyFont="1" applyFill="1" applyBorder="1" applyAlignment="1">
      <alignment horizontal="right"/>
    </xf>
    <xf numFmtId="44" fontId="0" fillId="0" borderId="0" xfId="50" applyFont="1" applyFill="1" applyBorder="1"/>
    <xf numFmtId="44" fontId="0" fillId="0" borderId="0" xfId="50" applyFont="1" applyFill="1" applyAlignment="1">
      <alignment horizontal="center"/>
    </xf>
    <xf numFmtId="44" fontId="7" fillId="0" borderId="0" xfId="50" applyFont="1" applyAlignment="1" applyProtection="1">
      <alignment horizontal="right" wrapText="1"/>
      <protection locked="0"/>
    </xf>
    <xf numFmtId="44" fontId="37" fillId="0" borderId="0" xfId="50" applyFont="1" applyFill="1" applyAlignment="1">
      <alignment horizontal="right"/>
    </xf>
    <xf numFmtId="44" fontId="5" fillId="0" borderId="0" xfId="50" applyFont="1" applyFill="1" applyAlignment="1">
      <alignment horizontal="right"/>
    </xf>
    <xf numFmtId="44" fontId="5" fillId="0" borderId="0" xfId="50" applyFont="1"/>
    <xf numFmtId="44" fontId="2" fillId="0" borderId="0" xfId="50" applyFont="1" applyFill="1" applyBorder="1" applyAlignment="1">
      <alignment horizontal="right"/>
    </xf>
    <xf numFmtId="44" fontId="2" fillId="0" borderId="0" xfId="50" applyFont="1" applyFill="1" applyAlignment="1">
      <alignment horizontal="right"/>
    </xf>
    <xf numFmtId="44" fontId="19" fillId="0" borderId="0" xfId="50" applyFont="1" applyFill="1" applyBorder="1" applyAlignment="1">
      <alignment horizontal="right"/>
    </xf>
    <xf numFmtId="44" fontId="2" fillId="0" borderId="0" xfId="50" applyFont="1" applyFill="1" applyBorder="1"/>
    <xf numFmtId="44" fontId="6" fillId="0" borderId="0" xfId="50" quotePrefix="1" applyFont="1" applyBorder="1" applyAlignment="1" applyProtection="1">
      <alignment vertical="top" wrapText="1"/>
      <protection locked="0"/>
    </xf>
    <xf numFmtId="44" fontId="7" fillId="0" borderId="2" xfId="50" applyFont="1" applyBorder="1" applyAlignment="1" applyProtection="1">
      <alignment horizontal="right" wrapText="1"/>
      <protection locked="0"/>
    </xf>
    <xf numFmtId="44" fontId="7" fillId="0" borderId="2" xfId="50" applyFont="1" applyBorder="1" applyAlignment="1" applyProtection="1">
      <alignment horizontal="right" vertical="center"/>
      <protection locked="0"/>
    </xf>
    <xf numFmtId="2" fontId="6" fillId="0" borderId="0" xfId="0" applyNumberFormat="1" applyFont="1" applyBorder="1" applyAlignment="1" applyProtection="1">
      <alignment horizontal="center" wrapText="1"/>
      <protection locked="0"/>
    </xf>
    <xf numFmtId="2" fontId="9" fillId="0" borderId="0" xfId="0" applyNumberFormat="1" applyFont="1" applyAlignment="1" applyProtection="1">
      <alignment horizontal="right" wrapText="1"/>
      <protection locked="0"/>
    </xf>
    <xf numFmtId="2" fontId="2" fillId="0" borderId="0" xfId="2" applyNumberFormat="1" applyFont="1" applyFill="1" applyProtection="1">
      <protection locked="0"/>
    </xf>
    <xf numFmtId="2" fontId="2" fillId="0" borderId="0" xfId="3" applyNumberFormat="1" applyFont="1" applyFill="1" applyBorder="1" applyAlignment="1" applyProtection="1">
      <protection locked="0"/>
    </xf>
    <xf numFmtId="2" fontId="0" fillId="0" borderId="0" xfId="3" applyNumberFormat="1" applyFont="1" applyFill="1" applyBorder="1" applyAlignment="1"/>
    <xf numFmtId="2" fontId="0" fillId="0" borderId="0" xfId="2" applyNumberFormat="1" applyFont="1" applyFill="1"/>
    <xf numFmtId="2" fontId="0" fillId="0" borderId="0" xfId="2" applyNumberFormat="1" applyFont="1" applyFill="1" applyAlignment="1">
      <alignment horizontal="center"/>
    </xf>
    <xf numFmtId="2" fontId="8" fillId="0" borderId="0" xfId="0" applyNumberFormat="1" applyFont="1" applyAlignment="1" applyProtection="1">
      <alignment horizontal="right" wrapText="1"/>
      <protection locked="0"/>
    </xf>
    <xf numFmtId="2" fontId="37" fillId="0" borderId="0" xfId="3" applyNumberFormat="1" applyFont="1" applyFill="1" applyAlignment="1">
      <alignment horizontal="right"/>
    </xf>
    <xf numFmtId="2" fontId="5" fillId="0" borderId="0" xfId="3" applyNumberFormat="1" applyFont="1" applyFill="1" applyAlignment="1"/>
    <xf numFmtId="2" fontId="5" fillId="0" borderId="0" xfId="3" applyNumberFormat="1" applyFont="1" applyFill="1" applyAlignment="1">
      <alignment horizontal="right"/>
    </xf>
    <xf numFmtId="2" fontId="19" fillId="0" borderId="0" xfId="2" applyNumberFormat="1" applyFont="1" applyFill="1"/>
    <xf numFmtId="2" fontId="5" fillId="0" borderId="0" xfId="0" applyNumberFormat="1" applyFont="1"/>
    <xf numFmtId="2" fontId="2" fillId="0" borderId="0" xfId="0" applyNumberFormat="1" applyFont="1" applyFill="1" applyBorder="1" applyAlignment="1">
      <alignment horizontal="center"/>
    </xf>
    <xf numFmtId="2" fontId="2" fillId="0" borderId="0" xfId="3" applyNumberFormat="1" applyFont="1" applyFill="1" applyAlignment="1">
      <alignment horizontal="right"/>
    </xf>
    <xf numFmtId="2" fontId="2" fillId="0" borderId="0" xfId="3" applyNumberFormat="1" applyFont="1" applyFill="1" applyBorder="1" applyAlignment="1"/>
    <xf numFmtId="2" fontId="0" fillId="0" borderId="0" xfId="3" applyNumberFormat="1" applyFont="1" applyFill="1"/>
    <xf numFmtId="2" fontId="2" fillId="0" borderId="0" xfId="2" applyNumberFormat="1" applyFont="1" applyFill="1"/>
    <xf numFmtId="2" fontId="6" fillId="0" borderId="0" xfId="0" quotePrefix="1" applyNumberFormat="1" applyFont="1" applyBorder="1" applyAlignment="1" applyProtection="1">
      <alignment vertical="top" wrapText="1"/>
      <protection locked="0"/>
    </xf>
    <xf numFmtId="2" fontId="8" fillId="0" borderId="2" xfId="0" applyNumberFormat="1" applyFont="1" applyBorder="1" applyAlignment="1" applyProtection="1">
      <alignment horizontal="right" wrapText="1"/>
      <protection locked="0"/>
    </xf>
    <xf numFmtId="2" fontId="0" fillId="0" borderId="0" xfId="0" applyNumberFormat="1"/>
    <xf numFmtId="44" fontId="6" fillId="0" borderId="0" xfId="50" applyFont="1" applyAlignment="1">
      <alignment horizontal="right"/>
    </xf>
    <xf numFmtId="44" fontId="7" fillId="0" borderId="0" xfId="50" applyFont="1" applyAlignment="1">
      <alignment horizontal="right"/>
    </xf>
    <xf numFmtId="44" fontId="5" fillId="0" borderId="0" xfId="50" applyFont="1" applyFill="1" applyBorder="1"/>
    <xf numFmtId="44" fontId="5" fillId="0" borderId="0" xfId="50" applyFont="1" applyAlignment="1">
      <alignment horizontal="center"/>
    </xf>
    <xf numFmtId="44" fontId="37" fillId="0" borderId="0" xfId="50" applyFont="1" applyFill="1"/>
    <xf numFmtId="44" fontId="5" fillId="0" borderId="0" xfId="50" applyFont="1" applyFill="1" applyBorder="1" applyAlignment="1">
      <alignment horizontal="right"/>
    </xf>
    <xf numFmtId="44" fontId="17" fillId="0" borderId="0" xfId="50" applyFont="1" applyFill="1" applyBorder="1"/>
    <xf numFmtId="44" fontId="17" fillId="0" borderId="0" xfId="50" applyFont="1" applyFill="1"/>
    <xf numFmtId="44" fontId="17" fillId="0" borderId="0" xfId="50" applyFont="1" applyFill="1" applyAlignment="1">
      <alignment horizontal="right"/>
    </xf>
    <xf numFmtId="44" fontId="17" fillId="0" borderId="0" xfId="50" applyFont="1" applyFill="1" applyAlignment="1">
      <alignment horizontal="center"/>
    </xf>
    <xf numFmtId="44" fontId="7" fillId="0" borderId="2" xfId="50" applyFont="1" applyFill="1" applyBorder="1" applyAlignment="1">
      <alignment horizontal="right" vertical="center"/>
    </xf>
    <xf numFmtId="2" fontId="9" fillId="0" borderId="0" xfId="0" applyNumberFormat="1" applyFont="1" applyAlignment="1">
      <alignment horizontal="right"/>
    </xf>
    <xf numFmtId="2" fontId="6" fillId="0" borderId="4" xfId="0" applyNumberFormat="1" applyFont="1" applyBorder="1" applyAlignment="1">
      <alignment horizontal="center"/>
    </xf>
    <xf numFmtId="2" fontId="8" fillId="0" borderId="0" xfId="0" applyNumberFormat="1" applyFont="1" applyAlignment="1">
      <alignment horizontal="right"/>
    </xf>
    <xf numFmtId="2" fontId="5" fillId="0" borderId="0" xfId="2" applyNumberFormat="1" applyFont="1" applyFill="1"/>
    <xf numFmtId="2" fontId="5" fillId="0" borderId="0" xfId="0" applyNumberFormat="1" applyFont="1" applyAlignment="1">
      <alignment horizontal="right"/>
    </xf>
    <xf numFmtId="2" fontId="5" fillId="0" borderId="0" xfId="0" applyNumberFormat="1" applyFont="1" applyAlignment="1">
      <alignment horizontal="center"/>
    </xf>
    <xf numFmtId="2" fontId="37" fillId="0" borderId="0" xfId="3" applyNumberFormat="1" applyFont="1" applyFill="1"/>
    <xf numFmtId="2" fontId="5" fillId="0" borderId="0" xfId="49" applyNumberFormat="1" applyFont="1" applyFill="1" applyBorder="1" applyAlignment="1">
      <alignment horizontal="right"/>
    </xf>
    <xf numFmtId="2" fontId="17" fillId="0" borderId="0" xfId="0" applyNumberFormat="1" applyFont="1" applyFill="1" applyBorder="1"/>
    <xf numFmtId="2" fontId="17" fillId="0" borderId="0" xfId="0" applyNumberFormat="1" applyFont="1" applyFill="1"/>
    <xf numFmtId="2" fontId="5" fillId="0" borderId="0" xfId="0" applyNumberFormat="1" applyFont="1" applyFill="1" applyBorder="1"/>
    <xf numFmtId="2" fontId="5" fillId="0" borderId="0" xfId="0" applyNumberFormat="1" applyFont="1" applyBorder="1"/>
    <xf numFmtId="2" fontId="17" fillId="0" borderId="0" xfId="3" applyNumberFormat="1" applyFont="1" applyFill="1" applyAlignment="1"/>
    <xf numFmtId="2" fontId="17" fillId="0" borderId="0" xfId="3" applyNumberFormat="1" applyFont="1" applyFill="1" applyAlignment="1">
      <alignment horizontal="center"/>
    </xf>
    <xf numFmtId="2" fontId="7" fillId="0" borderId="2" xfId="0" applyNumberFormat="1" applyFont="1" applyFill="1" applyBorder="1" applyAlignment="1">
      <alignment vertical="center"/>
    </xf>
    <xf numFmtId="44" fontId="11" fillId="0" borderId="0" xfId="50" applyFont="1" applyBorder="1" applyAlignment="1">
      <alignment horizontal="right"/>
    </xf>
    <xf numFmtId="44" fontId="6" fillId="0" borderId="4" xfId="50" applyFont="1" applyBorder="1" applyAlignment="1">
      <alignment horizontal="right"/>
    </xf>
    <xf numFmtId="2" fontId="6" fillId="0" borderId="0" xfId="0" applyNumberFormat="1" applyFont="1" applyBorder="1" applyAlignment="1">
      <alignment horizontal="right"/>
    </xf>
    <xf numFmtId="2" fontId="6" fillId="0" borderId="0" xfId="0" applyNumberFormat="1" applyFont="1" applyBorder="1" applyAlignment="1">
      <alignment horizontal="right" wrapText="1"/>
    </xf>
    <xf numFmtId="2" fontId="6" fillId="0" borderId="0" xfId="0" applyNumberFormat="1" applyFont="1" applyBorder="1" applyAlignment="1">
      <alignment horizontal="left" wrapText="1"/>
    </xf>
    <xf numFmtId="16" fontId="42" fillId="0" borderId="0" xfId="0" applyNumberFormat="1" applyFont="1" applyAlignment="1">
      <alignment horizontal="right" vertical="top"/>
    </xf>
    <xf numFmtId="0" fontId="13" fillId="0" borderId="0" xfId="0" applyFont="1" applyAlignment="1">
      <alignment horizontal="left"/>
    </xf>
    <xf numFmtId="3" fontId="2" fillId="0" borderId="0" xfId="0" applyNumberFormat="1" applyFont="1" applyAlignment="1">
      <alignment horizontal="center"/>
    </xf>
    <xf numFmtId="44" fontId="2" fillId="0" borderId="0" xfId="50" applyFont="1" applyAlignment="1">
      <alignment horizontal="center"/>
    </xf>
    <xf numFmtId="0" fontId="6" fillId="0" borderId="0" xfId="0" applyFont="1" applyAlignment="1">
      <alignment horizontal="left" vertical="center" wrapText="1"/>
    </xf>
    <xf numFmtId="0" fontId="6" fillId="0" borderId="0" xfId="0" applyFont="1" applyBorder="1" applyAlignment="1">
      <alignment horizontal="center"/>
    </xf>
    <xf numFmtId="44" fontId="6" fillId="0" borderId="0" xfId="50" applyFont="1" applyBorder="1" applyAlignment="1">
      <alignment horizontal="center"/>
    </xf>
    <xf numFmtId="0" fontId="6" fillId="0" borderId="0" xfId="0" applyFont="1" applyAlignment="1">
      <alignment horizontal="center" vertical="center" wrapText="1"/>
    </xf>
    <xf numFmtId="44" fontId="6" fillId="0" borderId="0" xfId="50" applyFont="1" applyAlignment="1">
      <alignment horizontal="center"/>
    </xf>
    <xf numFmtId="49" fontId="6" fillId="0" borderId="0" xfId="0" applyNumberFormat="1" applyFont="1" applyAlignment="1">
      <alignment horizontal="left"/>
    </xf>
    <xf numFmtId="3" fontId="6" fillId="0" borderId="0" xfId="0" applyNumberFormat="1" applyFont="1" applyAlignment="1">
      <alignment horizontal="center"/>
    </xf>
    <xf numFmtId="49" fontId="6" fillId="0" borderId="0" xfId="0" applyNumberFormat="1" applyFont="1" applyBorder="1" applyAlignment="1">
      <alignment horizontal="right" vertical="top"/>
    </xf>
    <xf numFmtId="0" fontId="6" fillId="0" borderId="0" xfId="0" applyNumberFormat="1" applyFont="1" applyAlignment="1">
      <alignment horizontal="right" vertical="top"/>
    </xf>
    <xf numFmtId="49" fontId="2" fillId="0" borderId="0" xfId="0" applyNumberFormat="1" applyFont="1" applyFill="1" applyBorder="1" applyAlignment="1">
      <alignment horizontal="center" vertical="top"/>
    </xf>
    <xf numFmtId="0" fontId="2" fillId="0" borderId="0" xfId="0" applyFont="1" applyFill="1" applyBorder="1" applyAlignment="1">
      <alignment horizontal="right"/>
    </xf>
    <xf numFmtId="0" fontId="6" fillId="0" borderId="0" xfId="0" quotePrefix="1" applyNumberFormat="1" applyFont="1" applyAlignment="1">
      <alignment horizontal="center" vertical="top"/>
    </xf>
    <xf numFmtId="49" fontId="6" fillId="0" borderId="0" xfId="0" applyNumberFormat="1" applyFont="1" applyFill="1" applyBorder="1" applyAlignment="1">
      <alignment horizontal="center" vertical="top"/>
    </xf>
    <xf numFmtId="0" fontId="6" fillId="0" borderId="0" xfId="0" applyFont="1" applyFill="1" applyBorder="1" applyAlignment="1">
      <alignment horizontal="left"/>
    </xf>
    <xf numFmtId="0" fontId="6" fillId="0" borderId="0" xfId="0" applyFont="1" applyFill="1" applyBorder="1" applyAlignment="1">
      <alignment horizontal="center"/>
    </xf>
    <xf numFmtId="44" fontId="6" fillId="0" borderId="0" xfId="50" applyFont="1" applyFill="1" applyBorder="1" applyAlignment="1">
      <alignment horizontal="center"/>
    </xf>
    <xf numFmtId="49" fontId="4" fillId="0" borderId="0" xfId="0" applyNumberFormat="1" applyFont="1" applyBorder="1" applyAlignment="1">
      <alignment horizontal="left" vertical="top"/>
    </xf>
    <xf numFmtId="0" fontId="6" fillId="0" borderId="0" xfId="0" applyFont="1" applyFill="1" applyAlignment="1">
      <alignment horizontal="left" vertical="top" wrapText="1"/>
    </xf>
    <xf numFmtId="0" fontId="6" fillId="0" borderId="0" xfId="0" applyFont="1" applyBorder="1" applyAlignment="1">
      <alignment horizontal="left" vertical="top"/>
    </xf>
    <xf numFmtId="9" fontId="6" fillId="0" borderId="0" xfId="0" applyNumberFormat="1" applyFont="1" applyAlignment="1">
      <alignment horizontal="left" vertical="top" wrapText="1"/>
    </xf>
    <xf numFmtId="0" fontId="6" fillId="0" borderId="0" xfId="0" applyFont="1" applyAlignment="1">
      <alignment horizontal="left" vertical="top"/>
    </xf>
    <xf numFmtId="0" fontId="6" fillId="0" borderId="0" xfId="0" applyFont="1" applyBorder="1" applyAlignment="1">
      <alignment vertical="top" wrapText="1"/>
    </xf>
    <xf numFmtId="0" fontId="6" fillId="0" borderId="0" xfId="0" applyFont="1" applyBorder="1" applyAlignment="1">
      <alignment horizontal="left" vertical="top" wrapText="1"/>
    </xf>
    <xf numFmtId="0" fontId="2" fillId="0" borderId="0" xfId="0" applyFont="1" applyFill="1" applyBorder="1" applyAlignment="1">
      <alignment horizontal="left" vertical="top"/>
    </xf>
    <xf numFmtId="0" fontId="7" fillId="0" borderId="2" xfId="0" applyFont="1" applyBorder="1" applyAlignment="1">
      <alignment horizontal="left" vertical="top" wrapText="1"/>
    </xf>
    <xf numFmtId="49" fontId="7" fillId="0" borderId="0" xfId="0" applyNumberFormat="1" applyFont="1" applyBorder="1" applyAlignment="1">
      <alignment horizontal="right" vertical="top" wrapText="1"/>
    </xf>
    <xf numFmtId="44" fontId="7" fillId="0" borderId="0" xfId="50" applyFont="1" applyBorder="1" applyAlignment="1">
      <alignment horizontal="center"/>
    </xf>
    <xf numFmtId="0" fontId="7" fillId="0" borderId="0" xfId="0" applyFont="1" applyBorder="1" applyAlignment="1">
      <alignment horizontal="left" vertical="top"/>
    </xf>
    <xf numFmtId="2" fontId="6" fillId="0" borderId="0" xfId="0" applyNumberFormat="1" applyFont="1" applyBorder="1" applyAlignment="1">
      <alignment horizontal="center"/>
    </xf>
    <xf numFmtId="44" fontId="7" fillId="0" borderId="0" xfId="50" applyFont="1" applyBorder="1" applyAlignment="1">
      <alignment horizontal="right" wrapText="1"/>
    </xf>
    <xf numFmtId="44" fontId="7" fillId="0" borderId="2" xfId="50" applyFont="1" applyFill="1" applyBorder="1" applyAlignment="1">
      <alignment horizontal="right"/>
    </xf>
    <xf numFmtId="44" fontId="7" fillId="0" borderId="2" xfId="50" applyFont="1" applyBorder="1" applyAlignment="1">
      <alignment horizontal="right"/>
    </xf>
    <xf numFmtId="0" fontId="7" fillId="0" borderId="0" xfId="0" applyFont="1" applyBorder="1" applyAlignment="1">
      <alignment wrapText="1"/>
    </xf>
    <xf numFmtId="2" fontId="7" fillId="0" borderId="0" xfId="0" applyNumberFormat="1" applyFont="1" applyBorder="1" applyAlignment="1">
      <alignment wrapText="1"/>
    </xf>
    <xf numFmtId="0" fontId="7" fillId="0" borderId="2" xfId="0" applyFont="1" applyFill="1" applyBorder="1" applyAlignment="1"/>
    <xf numFmtId="2" fontId="7" fillId="0" borderId="2" xfId="0" applyNumberFormat="1" applyFont="1" applyFill="1" applyBorder="1" applyAlignment="1"/>
    <xf numFmtId="0" fontId="11" fillId="0" borderId="0" xfId="0" applyFont="1" applyAlignment="1"/>
    <xf numFmtId="44" fontId="45" fillId="0" borderId="0" xfId="50" applyFont="1" applyFill="1" applyBorder="1"/>
    <xf numFmtId="4" fontId="5" fillId="0" borderId="0" xfId="0" applyNumberFormat="1" applyFont="1" applyAlignment="1">
      <alignment horizontal="right"/>
    </xf>
    <xf numFmtId="4" fontId="5" fillId="0" borderId="0" xfId="3" applyNumberFormat="1" applyFont="1" applyFill="1" applyAlignment="1"/>
    <xf numFmtId="2" fontId="6" fillId="0" borderId="0" xfId="3" applyNumberFormat="1" applyFont="1" applyFill="1" applyBorder="1" applyAlignment="1" applyProtection="1">
      <protection locked="0"/>
    </xf>
    <xf numFmtId="44" fontId="6" fillId="0" borderId="0" xfId="50" applyFont="1" applyFill="1" applyBorder="1" applyAlignment="1" applyProtection="1">
      <alignment horizontal="right"/>
      <protection locked="0"/>
    </xf>
    <xf numFmtId="0" fontId="6" fillId="0" borderId="0" xfId="2" applyFont="1" applyFill="1" applyAlignment="1" applyProtection="1">
      <alignment vertical="top"/>
      <protection locked="0"/>
    </xf>
    <xf numFmtId="49" fontId="6" fillId="0" borderId="0" xfId="0" applyNumberFormat="1" applyFont="1" applyFill="1" applyBorder="1" applyAlignment="1">
      <alignment vertical="top"/>
    </xf>
    <xf numFmtId="0" fontId="6" fillId="0" borderId="0" xfId="0" applyFont="1" applyFill="1" applyAlignment="1">
      <alignment horizontal="left" vertical="top"/>
    </xf>
    <xf numFmtId="0" fontId="6" fillId="0" borderId="0" xfId="3" applyFont="1" applyFill="1" applyAlignment="1">
      <alignment horizontal="left" vertical="top"/>
    </xf>
    <xf numFmtId="0" fontId="6" fillId="0" borderId="0" xfId="2" applyFont="1" applyFill="1" applyAlignment="1">
      <alignment horizontal="left" vertical="top"/>
    </xf>
    <xf numFmtId="0" fontId="7" fillId="0" borderId="0" xfId="0" applyFont="1" applyBorder="1" applyAlignment="1">
      <alignment horizontal="justify" vertical="top" wrapText="1"/>
    </xf>
    <xf numFmtId="44" fontId="12" fillId="0" borderId="0" xfId="50" applyFont="1" applyBorder="1" applyAlignment="1">
      <alignment horizontal="right"/>
    </xf>
    <xf numFmtId="44" fontId="11" fillId="0" borderId="0" xfId="50" applyFont="1" applyBorder="1" applyAlignment="1">
      <alignment horizontal="right" wrapText="1"/>
    </xf>
    <xf numFmtId="0" fontId="46" fillId="0" borderId="0" xfId="4" applyNumberFormat="1" applyFont="1" applyFill="1" applyBorder="1" applyAlignment="1" applyProtection="1">
      <alignment horizontal="left" vertical="top" wrapText="1"/>
    </xf>
    <xf numFmtId="0" fontId="6" fillId="0" borderId="0" xfId="0" applyFont="1" applyFill="1" applyBorder="1" applyAlignment="1">
      <alignment horizontal="left" wrapText="1"/>
    </xf>
    <xf numFmtId="2" fontId="6" fillId="0" borderId="0" xfId="0" applyNumberFormat="1" applyFont="1" applyFill="1" applyBorder="1" applyAlignment="1">
      <alignment horizontal="right" wrapText="1"/>
    </xf>
    <xf numFmtId="44" fontId="6" fillId="0" borderId="0" xfId="50" applyFont="1" applyFill="1" applyBorder="1" applyAlignment="1">
      <alignment horizontal="right" wrapText="1"/>
    </xf>
    <xf numFmtId="44" fontId="11" fillId="0" borderId="0" xfId="50" applyFont="1" applyFill="1" applyBorder="1" applyAlignment="1">
      <alignment horizontal="right"/>
    </xf>
    <xf numFmtId="0" fontId="46" fillId="0" borderId="0" xfId="5" applyFont="1" applyFill="1" applyBorder="1" applyAlignment="1" applyProtection="1">
      <alignment horizontal="left" vertical="top" wrapText="1"/>
    </xf>
    <xf numFmtId="0" fontId="6" fillId="0" borderId="0" xfId="4" applyNumberFormat="1" applyFont="1" applyFill="1" applyBorder="1" applyAlignment="1" applyProtection="1">
      <alignment horizontal="left" vertical="top" wrapText="1"/>
    </xf>
    <xf numFmtId="0" fontId="6" fillId="0" borderId="0" xfId="0" applyFont="1" applyBorder="1" applyAlignment="1">
      <alignment horizontal="justify" vertical="top" wrapText="1"/>
    </xf>
    <xf numFmtId="2" fontId="6" fillId="0" borderId="0" xfId="0" applyNumberFormat="1" applyFont="1" applyBorder="1" applyAlignment="1"/>
    <xf numFmtId="0" fontId="6" fillId="0" borderId="0" xfId="33" applyFont="1" applyBorder="1" applyAlignment="1">
      <alignment wrapText="1"/>
    </xf>
    <xf numFmtId="0" fontId="6" fillId="0" borderId="0" xfId="33" applyFont="1" applyBorder="1" applyAlignment="1"/>
    <xf numFmtId="2" fontId="6" fillId="0" borderId="0" xfId="33" applyNumberFormat="1" applyFont="1" applyBorder="1" applyAlignment="1"/>
    <xf numFmtId="0" fontId="6" fillId="0" borderId="0" xfId="33" applyFont="1" applyBorder="1"/>
    <xf numFmtId="0" fontId="6" fillId="0" borderId="0" xfId="33" applyFont="1"/>
    <xf numFmtId="2" fontId="44" fillId="0" borderId="0" xfId="33" applyNumberFormat="1" applyFont="1" applyBorder="1" applyAlignment="1"/>
    <xf numFmtId="0" fontId="6" fillId="0" borderId="0" xfId="0" applyFont="1" applyFill="1" applyBorder="1" applyAlignment="1" applyProtection="1">
      <alignment horizontal="justify" vertical="top" wrapText="1"/>
    </xf>
    <xf numFmtId="0" fontId="6" fillId="0" borderId="0" xfId="0" applyFont="1" applyFill="1" applyBorder="1" applyAlignment="1" applyProtection="1"/>
    <xf numFmtId="2" fontId="6" fillId="0" borderId="0" xfId="0" applyNumberFormat="1" applyFont="1" applyFill="1" applyBorder="1" applyAlignment="1" applyProtection="1"/>
    <xf numFmtId="44" fontId="11" fillId="0" borderId="0" xfId="50" applyFont="1" applyFill="1" applyBorder="1" applyAlignment="1" applyProtection="1">
      <alignment horizontal="right"/>
    </xf>
    <xf numFmtId="0" fontId="6" fillId="0" borderId="0" xfId="0" applyFont="1" applyFill="1" applyBorder="1" applyAlignment="1">
      <alignment horizontal="justify" vertical="top" wrapText="1"/>
    </xf>
    <xf numFmtId="0" fontId="6" fillId="0" borderId="0" xfId="0" applyFont="1" applyFill="1" applyBorder="1" applyAlignment="1"/>
    <xf numFmtId="2" fontId="6" fillId="0" borderId="0" xfId="0" applyNumberFormat="1" applyFont="1" applyFill="1" applyBorder="1" applyAlignment="1">
      <alignment horizontal="right"/>
    </xf>
    <xf numFmtId="2" fontId="43" fillId="0" borderId="0" xfId="0" applyNumberFormat="1" applyFont="1" applyBorder="1" applyAlignment="1">
      <alignment horizontal="right"/>
    </xf>
    <xf numFmtId="44" fontId="43" fillId="0" borderId="0" xfId="50" applyFont="1" applyBorder="1" applyAlignment="1">
      <alignment horizontal="right"/>
    </xf>
    <xf numFmtId="0" fontId="7" fillId="0" borderId="0" xfId="33" applyFont="1" applyBorder="1" applyAlignment="1">
      <alignment wrapText="1"/>
    </xf>
    <xf numFmtId="18" fontId="6" fillId="0" borderId="0" xfId="0" applyNumberFormat="1" applyFont="1" applyBorder="1" applyAlignment="1">
      <alignment horizontal="justify" vertical="top" wrapText="1"/>
    </xf>
    <xf numFmtId="44" fontId="9" fillId="0" borderId="0" xfId="50" applyFont="1" applyBorder="1" applyAlignment="1">
      <alignment horizontal="right"/>
    </xf>
    <xf numFmtId="0" fontId="16" fillId="0" borderId="0" xfId="0" applyFont="1" applyBorder="1" applyAlignment="1">
      <alignment horizontal="left" vertical="top"/>
    </xf>
    <xf numFmtId="0" fontId="6" fillId="0" borderId="0" xfId="0" quotePrefix="1" applyFont="1" applyBorder="1" applyAlignment="1">
      <alignment horizontal="left" vertical="top"/>
    </xf>
    <xf numFmtId="0" fontId="6" fillId="0" borderId="0" xfId="0" quotePrefix="1" applyFont="1" applyFill="1" applyBorder="1" applyAlignment="1" applyProtection="1">
      <alignment horizontal="left" vertical="top"/>
    </xf>
    <xf numFmtId="0" fontId="6" fillId="0" borderId="0" xfId="33" quotePrefix="1" applyFont="1" applyAlignment="1">
      <alignment horizontal="left"/>
    </xf>
    <xf numFmtId="0" fontId="6" fillId="0" borderId="0" xfId="0" applyFont="1" applyFill="1" applyBorder="1" applyAlignment="1">
      <alignment horizontal="left" vertical="top"/>
    </xf>
    <xf numFmtId="0" fontId="6" fillId="0" borderId="0" xfId="33" applyFont="1" applyAlignment="1">
      <alignment horizontal="left"/>
    </xf>
    <xf numFmtId="0" fontId="6" fillId="0" borderId="2" xfId="0" applyFont="1" applyFill="1" applyBorder="1" applyAlignment="1">
      <alignment horizontal="left" vertical="top"/>
    </xf>
    <xf numFmtId="0" fontId="4" fillId="0" borderId="0" xfId="0" applyFont="1" applyFill="1" applyBorder="1" applyAlignment="1">
      <alignment horizontal="left" vertical="top"/>
    </xf>
    <xf numFmtId="0" fontId="11" fillId="0" borderId="0" xfId="2" applyFont="1" applyFill="1" applyAlignment="1">
      <alignment vertical="top"/>
    </xf>
    <xf numFmtId="0" fontId="6" fillId="0" borderId="0" xfId="3" quotePrefix="1" applyNumberFormat="1" applyFont="1" applyFill="1" applyAlignment="1">
      <alignment vertical="top"/>
    </xf>
    <xf numFmtId="0" fontId="6" fillId="0" borderId="0" xfId="3" applyNumberFormat="1" applyFont="1" applyFill="1" applyAlignment="1">
      <alignment vertical="top"/>
    </xf>
    <xf numFmtId="0" fontId="6" fillId="0" borderId="0" xfId="3" applyFont="1" applyFill="1" applyAlignment="1">
      <alignment vertical="top"/>
    </xf>
    <xf numFmtId="0" fontId="6" fillId="0" borderId="0" xfId="3" quotePrefix="1" applyFont="1" applyFill="1" applyAlignment="1">
      <alignment vertical="top"/>
    </xf>
    <xf numFmtId="0" fontId="6" fillId="0" borderId="0" xfId="0" applyFont="1" applyAlignment="1">
      <alignment vertical="top"/>
    </xf>
    <xf numFmtId="0" fontId="11" fillId="0" borderId="0" xfId="3" applyFont="1" applyFill="1" applyAlignment="1">
      <alignment vertical="top"/>
    </xf>
  </cellXfs>
  <cellStyles count="51">
    <cellStyle name="20 % – Poudarek1 2" xfId="7"/>
    <cellStyle name="20 % – Poudarek2 2" xfId="8"/>
    <cellStyle name="20 % – Poudarek3 2" xfId="9"/>
    <cellStyle name="20 % – Poudarek4 2" xfId="10"/>
    <cellStyle name="20 % – Poudarek5 2" xfId="11"/>
    <cellStyle name="20 % – Poudarek6 2" xfId="12"/>
    <cellStyle name="40 % – Poudarek1 2" xfId="13"/>
    <cellStyle name="40 % – Poudarek2 2" xfId="14"/>
    <cellStyle name="40 % – Poudarek3 2" xfId="15"/>
    <cellStyle name="40 % – Poudarek4 2" xfId="16"/>
    <cellStyle name="40 % – Poudarek5 2" xfId="17"/>
    <cellStyle name="40 % – Poudarek6 2" xfId="18"/>
    <cellStyle name="60 % – Poudarek1 2" xfId="19"/>
    <cellStyle name="60 % – Poudarek2 2" xfId="20"/>
    <cellStyle name="60 % – Poudarek3 2" xfId="21"/>
    <cellStyle name="60 % – Poudarek4 2" xfId="22"/>
    <cellStyle name="60 % – Poudarek5 2" xfId="23"/>
    <cellStyle name="60 % – Poudarek6 2" xfId="24"/>
    <cellStyle name="Dobro 2" xfId="28"/>
    <cellStyle name="Element-delo" xfId="25"/>
    <cellStyle name="Element-delo 5" xfId="26"/>
    <cellStyle name="Element-delo_HTZ IP 164 srednja zdravstvena šola Celje ci1151-1, BZ500+..." xfId="27"/>
    <cellStyle name="Excel Built-in S3 2" xfId="5"/>
    <cellStyle name="Hiperpovezava 2" xfId="29"/>
    <cellStyle name="Izhod 2" xfId="38"/>
    <cellStyle name="Naslov 5" xfId="30"/>
    <cellStyle name="Naslov 6" xfId="41"/>
    <cellStyle name="Navadno" xfId="0" builtinId="0"/>
    <cellStyle name="Navadno 2" xfId="31"/>
    <cellStyle name="Navadno 2 2" xfId="1"/>
    <cellStyle name="Navadno 3" xfId="32"/>
    <cellStyle name="Navadno 4" xfId="33"/>
    <cellStyle name="Navadno 5" xfId="34"/>
    <cellStyle name="Navadno 6" xfId="46"/>
    <cellStyle name="Navadno 7" xfId="6"/>
    <cellStyle name="Navadno_3I-  vrtec Dobrna" xfId="49"/>
    <cellStyle name="Navadno_KALAMAR-PSO GREGORČIČEVA MS-16.11.04" xfId="3"/>
    <cellStyle name="Navadno_PROJEKTA gradbena jama komenda marec 2009 in avgust 10" xfId="2"/>
    <cellStyle name="Navadno_STENE IN STROPOVI" xfId="48"/>
    <cellStyle name="Normal 2" xfId="35"/>
    <cellStyle name="Normal 3" xfId="36"/>
    <cellStyle name="Normal 4" xfId="37"/>
    <cellStyle name="Odstotek" xfId="47" builtinId="5"/>
    <cellStyle name="Opozorilo 2" xfId="44"/>
    <cellStyle name="PRVA VRSTA Element delo 2" xfId="39"/>
    <cellStyle name="Slog 1" xfId="40"/>
    <cellStyle name="TableStyleLight1 2" xfId="4"/>
    <cellStyle name="Valuta" xfId="50" builtinId="4"/>
    <cellStyle name="Valuta 2" xfId="42"/>
    <cellStyle name="Valuta 3" xfId="45"/>
    <cellStyle name="Vejica 2" xfId="4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6</xdr:col>
      <xdr:colOff>0</xdr:colOff>
      <xdr:row>0</xdr:row>
      <xdr:rowOff>0</xdr:rowOff>
    </xdr:from>
    <xdr:ext cx="184731" cy="264560"/>
    <xdr:sp macro="" textlink="">
      <xdr:nvSpPr>
        <xdr:cNvPr id="2" name="PoljeZBesedilom 1">
          <a:extLst>
            <a:ext uri="{FF2B5EF4-FFF2-40B4-BE49-F238E27FC236}">
              <a16:creationId xmlns:a16="http://schemas.microsoft.com/office/drawing/2014/main" xmlns="" id="{1B4659D3-4C4D-4CD4-B634-4960EA0A6AF2}"/>
            </a:ext>
          </a:extLst>
        </xdr:cNvPr>
        <xdr:cNvSpPr txBox="1"/>
      </xdr:nvSpPr>
      <xdr:spPr>
        <a:xfrm>
          <a:off x="10658475" y="20393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sl-SI"/>
        </a:p>
      </xdr:txBody>
    </xdr:sp>
    <xdr:clientData/>
  </xdr:oneCellAnchor>
</xdr:wsDr>
</file>

<file path=xl/theme/theme1.xml><?xml version="1.0" encoding="utf-8"?>
<a:theme xmlns:a="http://schemas.openxmlformats.org/drawingml/2006/main" name="Officeova tema">
  <a:themeElements>
    <a:clrScheme name="Pisarna">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isarna">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isarna">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J39"/>
  <sheetViews>
    <sheetView tabSelected="1" workbookViewId="0">
      <selection activeCell="H34" sqref="H34"/>
    </sheetView>
  </sheetViews>
  <sheetFormatPr defaultColWidth="9.140625" defaultRowHeight="16.5"/>
  <cols>
    <col min="1" max="1" width="9.140625" style="6"/>
    <col min="2" max="2" width="5.85546875" style="6" customWidth="1"/>
    <col min="3" max="3" width="4.85546875" style="6" customWidth="1"/>
    <col min="4" max="4" width="10.140625" style="6" bestFit="1" customWidth="1"/>
    <col min="5" max="5" width="12.5703125" style="6" customWidth="1"/>
    <col min="6" max="6" width="19.28515625" style="42" customWidth="1"/>
    <col min="7" max="8" width="14.7109375" style="6" customWidth="1"/>
    <col min="9" max="9" width="11.85546875" style="6" bestFit="1" customWidth="1"/>
    <col min="10" max="10" width="9.140625" style="6"/>
    <col min="11" max="11" width="14.28515625" style="6" customWidth="1"/>
    <col min="12" max="12" width="13.140625" style="6" customWidth="1"/>
    <col min="13" max="13" width="14.85546875" style="6" customWidth="1"/>
    <col min="14" max="16384" width="9.140625" style="6"/>
  </cols>
  <sheetData>
    <row r="3" spans="2:10">
      <c r="B3" s="1" t="s">
        <v>23</v>
      </c>
      <c r="C3" s="2"/>
      <c r="D3" s="9" t="s">
        <v>246</v>
      </c>
      <c r="E3" s="2"/>
      <c r="F3" s="3"/>
      <c r="G3" s="4"/>
      <c r="H3" s="5"/>
      <c r="I3" s="5"/>
      <c r="J3" s="4"/>
    </row>
    <row r="4" spans="2:10">
      <c r="B4" s="1"/>
      <c r="C4" s="5"/>
      <c r="D4" s="2" t="s">
        <v>24</v>
      </c>
      <c r="E4" s="5"/>
      <c r="F4" s="3"/>
      <c r="G4" s="4"/>
      <c r="H4" s="5"/>
      <c r="I4" s="5"/>
      <c r="J4" s="4"/>
    </row>
    <row r="5" spans="2:10">
      <c r="B5" s="1"/>
      <c r="C5" s="5"/>
      <c r="D5" s="2"/>
      <c r="E5" s="5"/>
      <c r="F5" s="3"/>
      <c r="G5" s="4"/>
      <c r="H5" s="5"/>
      <c r="I5" s="5"/>
      <c r="J5" s="4"/>
    </row>
    <row r="6" spans="2:10">
      <c r="B6" s="1"/>
      <c r="C6" s="5"/>
      <c r="D6" s="5"/>
      <c r="E6" s="5"/>
      <c r="F6" s="3"/>
      <c r="G6" s="4"/>
      <c r="H6" s="5"/>
      <c r="I6" s="5"/>
      <c r="J6" s="4"/>
    </row>
    <row r="7" spans="2:10">
      <c r="B7" s="1" t="s">
        <v>25</v>
      </c>
      <c r="C7" s="5"/>
      <c r="D7" s="2" t="s">
        <v>26</v>
      </c>
      <c r="E7" s="5"/>
      <c r="F7" s="3"/>
      <c r="G7" s="4"/>
      <c r="H7" s="5"/>
      <c r="I7" s="5"/>
      <c r="J7" s="4"/>
    </row>
    <row r="8" spans="2:10">
      <c r="B8" s="1"/>
      <c r="C8" s="5"/>
      <c r="D8" s="2" t="s">
        <v>251</v>
      </c>
      <c r="E8" s="5"/>
      <c r="F8" s="3"/>
      <c r="G8" s="4"/>
      <c r="H8" s="5"/>
      <c r="I8" s="5"/>
      <c r="J8" s="4"/>
    </row>
    <row r="9" spans="2:10" s="9" customFormat="1">
      <c r="B9" s="7"/>
      <c r="C9" s="2"/>
      <c r="D9" s="2" t="s">
        <v>252</v>
      </c>
      <c r="E9" s="2"/>
      <c r="F9" s="3"/>
      <c r="G9" s="8"/>
      <c r="H9" s="2"/>
      <c r="I9" s="2"/>
      <c r="J9" s="8"/>
    </row>
    <row r="10" spans="2:10" s="9" customFormat="1">
      <c r="B10" s="7"/>
      <c r="C10" s="2"/>
      <c r="D10" s="2"/>
      <c r="E10" s="2"/>
      <c r="F10" s="3"/>
      <c r="G10" s="8"/>
      <c r="H10" s="2"/>
      <c r="I10" s="2"/>
      <c r="J10" s="8"/>
    </row>
    <row r="11" spans="2:10">
      <c r="B11" s="1" t="s">
        <v>27</v>
      </c>
      <c r="C11" s="5"/>
      <c r="D11" s="10" t="s">
        <v>28</v>
      </c>
      <c r="E11" s="5"/>
      <c r="F11" s="10"/>
      <c r="G11" s="11" t="s">
        <v>249</v>
      </c>
      <c r="H11" s="5"/>
      <c r="I11" s="5"/>
      <c r="J11" s="4"/>
    </row>
    <row r="12" spans="2:10">
      <c r="B12" s="1"/>
      <c r="C12" s="5"/>
      <c r="D12" s="10" t="s">
        <v>29</v>
      </c>
      <c r="E12" s="5"/>
      <c r="F12" s="10"/>
      <c r="G12" s="11" t="s">
        <v>250</v>
      </c>
      <c r="H12" s="5"/>
      <c r="I12" s="5"/>
      <c r="J12" s="4"/>
    </row>
    <row r="13" spans="2:10">
      <c r="B13" s="1"/>
      <c r="C13" s="5"/>
      <c r="D13" s="11" t="s">
        <v>719</v>
      </c>
      <c r="E13" s="5"/>
      <c r="F13" s="10"/>
      <c r="G13" s="11" t="s">
        <v>720</v>
      </c>
      <c r="H13" s="5"/>
      <c r="I13" s="5"/>
      <c r="J13" s="4"/>
    </row>
    <row r="14" spans="2:10">
      <c r="B14" s="1"/>
      <c r="C14" s="5"/>
      <c r="D14" s="12"/>
      <c r="E14" s="12"/>
      <c r="F14" s="13"/>
      <c r="G14" s="11"/>
      <c r="H14" s="5"/>
      <c r="I14" s="5"/>
      <c r="J14" s="4"/>
    </row>
    <row r="15" spans="2:10">
      <c r="B15" s="1"/>
      <c r="C15" s="5"/>
      <c r="D15" s="12"/>
      <c r="E15" s="12"/>
      <c r="F15" s="13"/>
      <c r="G15" s="11"/>
      <c r="H15" s="5"/>
      <c r="I15" s="5"/>
      <c r="J15" s="4"/>
    </row>
    <row r="16" spans="2:10">
      <c r="B16" s="1" t="s">
        <v>30</v>
      </c>
      <c r="C16" s="5"/>
      <c r="D16" s="64" t="s">
        <v>248</v>
      </c>
      <c r="E16" s="5"/>
      <c r="F16" s="3"/>
      <c r="G16" s="4"/>
      <c r="H16" s="5"/>
      <c r="I16" s="5"/>
      <c r="J16" s="4"/>
    </row>
    <row r="17" spans="2:10">
      <c r="B17" s="1"/>
      <c r="C17" s="5"/>
      <c r="D17" s="14"/>
      <c r="E17" s="5"/>
      <c r="F17" s="3"/>
      <c r="G17" s="4"/>
      <c r="H17" s="5"/>
      <c r="I17" s="5"/>
      <c r="J17" s="4"/>
    </row>
    <row r="18" spans="2:10">
      <c r="B18" s="9"/>
      <c r="C18" s="9"/>
      <c r="D18" s="9"/>
      <c r="E18" s="9"/>
      <c r="F18" s="15"/>
      <c r="H18" s="16"/>
    </row>
    <row r="19" spans="2:10" s="5" customFormat="1">
      <c r="B19" s="2"/>
      <c r="C19" s="2"/>
      <c r="D19" s="2"/>
      <c r="E19" s="2"/>
      <c r="F19" s="17"/>
      <c r="H19" s="4"/>
    </row>
    <row r="20" spans="2:10" s="5" customFormat="1">
      <c r="B20" s="18"/>
      <c r="C20" s="19"/>
      <c r="D20" s="20"/>
      <c r="E20" s="2"/>
      <c r="F20" s="21"/>
      <c r="H20" s="4"/>
    </row>
    <row r="21" spans="2:10" s="5" customFormat="1">
      <c r="B21" s="22" t="s">
        <v>31</v>
      </c>
      <c r="C21" s="23" t="s">
        <v>32</v>
      </c>
      <c r="D21" s="22"/>
      <c r="E21" s="22"/>
      <c r="F21" s="24">
        <f>+'GRADBENA DELA'!F119</f>
        <v>0</v>
      </c>
      <c r="G21" s="25"/>
      <c r="H21" s="4"/>
    </row>
    <row r="22" spans="2:10" s="5" customFormat="1">
      <c r="B22" s="18"/>
      <c r="C22" s="26"/>
      <c r="D22" s="1"/>
      <c r="E22" s="20"/>
      <c r="F22" s="27"/>
      <c r="H22" s="4"/>
    </row>
    <row r="23" spans="2:10" s="5" customFormat="1">
      <c r="B23" s="22" t="s">
        <v>33</v>
      </c>
      <c r="C23" s="23" t="s">
        <v>34</v>
      </c>
      <c r="D23" s="22"/>
      <c r="E23" s="22"/>
      <c r="F23" s="24">
        <f>+'OBRTNIŠKA DELA'!F251</f>
        <v>0</v>
      </c>
      <c r="G23" s="25"/>
      <c r="H23" s="4"/>
      <c r="I23" s="25"/>
    </row>
    <row r="24" spans="2:10" s="5" customFormat="1">
      <c r="B24" s="18"/>
      <c r="C24" s="1"/>
      <c r="D24" s="20"/>
      <c r="E24" s="20"/>
      <c r="F24" s="28"/>
      <c r="H24" s="4"/>
    </row>
    <row r="25" spans="2:10" s="5" customFormat="1">
      <c r="B25" s="22" t="s">
        <v>35</v>
      </c>
      <c r="C25" s="23" t="s">
        <v>36</v>
      </c>
      <c r="D25" s="22"/>
      <c r="E25" s="22"/>
      <c r="F25" s="24">
        <f>+'ELEKTRO INSTALACIJE'!F326</f>
        <v>0</v>
      </c>
      <c r="G25" s="25"/>
      <c r="H25" s="4"/>
    </row>
    <row r="26" spans="2:10" s="5" customFormat="1">
      <c r="B26" s="18"/>
      <c r="C26" s="26"/>
      <c r="D26" s="26"/>
      <c r="E26" s="26"/>
      <c r="F26" s="27"/>
      <c r="H26" s="4"/>
    </row>
    <row r="27" spans="2:10" s="5" customFormat="1">
      <c r="B27" s="22" t="s">
        <v>37</v>
      </c>
      <c r="C27" s="23" t="s">
        <v>38</v>
      </c>
      <c r="D27" s="22"/>
      <c r="E27" s="22"/>
      <c r="F27" s="24">
        <f>+'STROJNE INSTALACIJE'!F356</f>
        <v>0</v>
      </c>
      <c r="G27" s="25"/>
      <c r="H27" s="4"/>
    </row>
    <row r="28" spans="2:10" s="5" customFormat="1">
      <c r="B28" s="18"/>
      <c r="D28" s="1"/>
      <c r="E28" s="2"/>
      <c r="F28" s="29"/>
      <c r="H28" s="4"/>
    </row>
    <row r="29" spans="2:10" s="5" customFormat="1">
      <c r="B29" s="22" t="s">
        <v>39</v>
      </c>
      <c r="C29" s="30" t="s">
        <v>0</v>
      </c>
      <c r="D29" s="31"/>
      <c r="E29" s="30"/>
      <c r="F29" s="24">
        <f>+OSTALO!F10</f>
        <v>0</v>
      </c>
      <c r="H29" s="4"/>
    </row>
    <row r="30" spans="2:10" s="5" customFormat="1">
      <c r="D30" s="1"/>
      <c r="E30" s="2"/>
      <c r="F30" s="29"/>
      <c r="H30" s="4"/>
    </row>
    <row r="31" spans="2:10" s="5" customFormat="1" ht="17.25" thickBot="1">
      <c r="B31" s="32" t="s">
        <v>40</v>
      </c>
      <c r="C31" s="33"/>
      <c r="D31" s="34"/>
      <c r="E31" s="33"/>
      <c r="F31" s="35">
        <f>SUM(F21:F29)</f>
        <v>0</v>
      </c>
      <c r="G31" s="25"/>
      <c r="H31" s="4"/>
    </row>
    <row r="32" spans="2:10" s="5" customFormat="1" ht="17.25" thickTop="1">
      <c r="B32" s="1" t="s">
        <v>41</v>
      </c>
      <c r="D32" s="26"/>
      <c r="F32" s="27">
        <f>+F31*0.22</f>
        <v>0</v>
      </c>
      <c r="H32" s="4"/>
    </row>
    <row r="33" spans="2:8" s="5" customFormat="1">
      <c r="B33" s="36"/>
      <c r="D33" s="20"/>
      <c r="E33" s="2"/>
      <c r="F33" s="28"/>
      <c r="G33" s="25"/>
      <c r="H33" s="4"/>
    </row>
    <row r="34" spans="2:8" s="5" customFormat="1" ht="17.25" thickBot="1">
      <c r="B34" s="37" t="s">
        <v>42</v>
      </c>
      <c r="C34" s="38"/>
      <c r="D34" s="39"/>
      <c r="E34" s="38"/>
      <c r="F34" s="40">
        <f>+F31+F32</f>
        <v>0</v>
      </c>
      <c r="H34" s="4"/>
    </row>
    <row r="35" spans="2:8" s="5" customFormat="1" ht="17.25" thickTop="1">
      <c r="B35" s="36"/>
      <c r="C35" s="2"/>
      <c r="D35" s="20"/>
      <c r="E35" s="2"/>
      <c r="F35" s="17" t="s">
        <v>43</v>
      </c>
      <c r="H35" s="4"/>
    </row>
    <row r="36" spans="2:8" s="5" customFormat="1">
      <c r="B36" s="36"/>
      <c r="C36" s="2"/>
      <c r="D36" s="20"/>
      <c r="E36" s="2"/>
      <c r="F36" s="41"/>
      <c r="G36" s="25"/>
      <c r="H36" s="4"/>
    </row>
    <row r="37" spans="2:8" s="5" customFormat="1">
      <c r="B37" s="36"/>
      <c r="C37" s="2"/>
      <c r="D37" s="20"/>
      <c r="E37" s="2"/>
      <c r="F37" s="41"/>
      <c r="H37" s="4"/>
    </row>
    <row r="38" spans="2:8" s="5" customFormat="1">
      <c r="B38" s="6"/>
      <c r="C38" s="6"/>
      <c r="D38" s="6"/>
      <c r="E38" s="6"/>
      <c r="F38" s="42"/>
      <c r="H38" s="4"/>
    </row>
    <row r="39" spans="2:8" s="5" customFormat="1">
      <c r="B39" s="6"/>
      <c r="C39" s="6"/>
      <c r="D39" s="6"/>
      <c r="E39" s="6"/>
      <c r="F39" s="42"/>
      <c r="H39" s="4"/>
    </row>
  </sheetData>
  <pageMargins left="0.70866141732283472" right="0.19685039370078741" top="0.74803149606299213" bottom="0.55118110236220474" header="0.31496062992125984" footer="0.31496062992125984"/>
  <pageSetup paperSize="9" orientation="portrait" r:id="rId1"/>
  <headerFooter>
    <oddHeader>&amp;R&amp;"Arial Narrow,Navadno"GRAJSKA KAVARNA - REKAPITULACIJA</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27"/>
  <sheetViews>
    <sheetView topLeftCell="A16" workbookViewId="0">
      <selection activeCell="B27" sqref="B27"/>
    </sheetView>
  </sheetViews>
  <sheetFormatPr defaultColWidth="9.140625" defaultRowHeight="16.5"/>
  <cols>
    <col min="1" max="1" width="6.140625" style="95" customWidth="1"/>
    <col min="2" max="2" width="85.5703125" style="109" customWidth="1"/>
    <col min="3" max="16384" width="9.140625" style="101"/>
  </cols>
  <sheetData>
    <row r="1" spans="1:2">
      <c r="B1" s="100" t="s">
        <v>1</v>
      </c>
    </row>
    <row r="2" spans="1:2">
      <c r="B2" s="102"/>
    </row>
    <row r="3" spans="1:2" ht="165">
      <c r="A3" s="95" t="s">
        <v>2</v>
      </c>
      <c r="B3" s="103" t="s">
        <v>245</v>
      </c>
    </row>
    <row r="4" spans="1:2">
      <c r="A4" s="95" t="s">
        <v>63</v>
      </c>
      <c r="B4" s="103"/>
    </row>
    <row r="5" spans="1:2" ht="49.5">
      <c r="A5" s="95" t="s">
        <v>221</v>
      </c>
      <c r="B5" s="103" t="s">
        <v>4</v>
      </c>
    </row>
    <row r="6" spans="1:2">
      <c r="A6" s="95" t="s">
        <v>63</v>
      </c>
      <c r="B6" s="103"/>
    </row>
    <row r="7" spans="1:2" ht="49.5" customHeight="1">
      <c r="A7" s="95" t="s">
        <v>5</v>
      </c>
      <c r="B7" s="103" t="s">
        <v>230</v>
      </c>
    </row>
    <row r="8" spans="1:2">
      <c r="A8" s="95" t="s">
        <v>63</v>
      </c>
      <c r="B8" s="103"/>
    </row>
    <row r="9" spans="1:2" ht="33">
      <c r="A9" s="95" t="s">
        <v>6</v>
      </c>
      <c r="B9" s="103" t="s">
        <v>7</v>
      </c>
    </row>
    <row r="10" spans="1:2">
      <c r="A10" s="95" t="s">
        <v>63</v>
      </c>
      <c r="B10" s="103"/>
    </row>
    <row r="11" spans="1:2" ht="18.75" customHeight="1">
      <c r="A11" s="95" t="s">
        <v>8</v>
      </c>
      <c r="B11" s="104" t="s">
        <v>9</v>
      </c>
    </row>
    <row r="12" spans="1:2">
      <c r="A12" s="95" t="s">
        <v>63</v>
      </c>
      <c r="B12" s="104"/>
    </row>
    <row r="13" spans="1:2" ht="36" customHeight="1">
      <c r="A13" s="95" t="s">
        <v>10</v>
      </c>
      <c r="B13" s="105" t="s">
        <v>11</v>
      </c>
    </row>
    <row r="14" spans="1:2">
      <c r="A14" s="95" t="s">
        <v>63</v>
      </c>
      <c r="B14" s="102"/>
    </row>
    <row r="15" spans="1:2" ht="47.25" customHeight="1">
      <c r="A15" s="95" t="s">
        <v>12</v>
      </c>
      <c r="B15" s="106" t="s">
        <v>244</v>
      </c>
    </row>
    <row r="16" spans="1:2">
      <c r="A16" s="95" t="s">
        <v>63</v>
      </c>
      <c r="B16" s="102"/>
    </row>
    <row r="17" spans="1:2" ht="20.25" customHeight="1">
      <c r="A17" s="95" t="s">
        <v>13</v>
      </c>
      <c r="B17" s="99" t="s">
        <v>14</v>
      </c>
    </row>
    <row r="18" spans="1:2">
      <c r="A18" s="95" t="s">
        <v>63</v>
      </c>
      <c r="B18" s="53"/>
    </row>
    <row r="19" spans="1:2" ht="21" customHeight="1">
      <c r="A19" s="95" t="s">
        <v>15</v>
      </c>
      <c r="B19" s="99" t="s">
        <v>16</v>
      </c>
    </row>
    <row r="20" spans="1:2">
      <c r="A20" s="95" t="s">
        <v>63</v>
      </c>
      <c r="B20" s="99"/>
    </row>
    <row r="21" spans="1:2" ht="18.75" customHeight="1">
      <c r="A21" s="95">
        <v>10</v>
      </c>
      <c r="B21" s="99" t="s">
        <v>18</v>
      </c>
    </row>
    <row r="22" spans="1:2">
      <c r="A22" s="95" t="s">
        <v>63</v>
      </c>
      <c r="B22" s="99"/>
    </row>
    <row r="23" spans="1:2" ht="38.25" customHeight="1">
      <c r="A23" s="95" t="s">
        <v>222</v>
      </c>
      <c r="B23" s="99" t="s">
        <v>22</v>
      </c>
    </row>
    <row r="24" spans="1:2">
      <c r="A24" s="95" t="s">
        <v>63</v>
      </c>
      <c r="B24" s="99"/>
    </row>
    <row r="25" spans="1:2" ht="49.5">
      <c r="A25" s="95" t="s">
        <v>20</v>
      </c>
      <c r="B25" s="107" t="s">
        <v>21</v>
      </c>
    </row>
    <row r="26" spans="1:2">
      <c r="B26" s="108"/>
    </row>
    <row r="27" spans="1:2" ht="49.5">
      <c r="A27" s="95" t="s">
        <v>53</v>
      </c>
      <c r="B27" s="116" t="s">
        <v>247</v>
      </c>
    </row>
  </sheetData>
  <pageMargins left="0.70866141732283472" right="0.19685039370078741" top="0.74803149606299213" bottom="0.74803149606299213" header="0.31496062992125984" footer="0.31496062992125984"/>
  <pageSetup paperSize="9" scale="91" orientation="portrait" r:id="rId1"/>
  <headerFooter>
    <oddHeader>&amp;R&amp;"Arial Narrow,Navadno"GRAJSKA KAVARNA - SPLOŠNO</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120"/>
  <sheetViews>
    <sheetView topLeftCell="A2" workbookViewId="0">
      <pane ySplit="7" topLeftCell="A113" activePane="bottomLeft" state="frozen"/>
      <selection activeCell="A8" sqref="A8"/>
      <selection pane="bottomLeft" activeCell="E9" sqref="E9:E117"/>
    </sheetView>
  </sheetViews>
  <sheetFormatPr defaultRowHeight="16.5"/>
  <cols>
    <col min="1" max="1" width="3.42578125" style="377" bestFit="1" customWidth="1"/>
    <col min="2" max="2" width="45.28515625" bestFit="1" customWidth="1"/>
    <col min="3" max="3" width="3.5703125" customWidth="1"/>
    <col min="4" max="4" width="10.7109375" style="305" customWidth="1"/>
    <col min="5" max="6" width="12.7109375" style="261" customWidth="1"/>
  </cols>
  <sheetData>
    <row r="1" spans="1:110" s="44" customFormat="1" ht="18.75" hidden="1">
      <c r="A1" s="110" t="s">
        <v>31</v>
      </c>
      <c r="B1" s="112" t="s">
        <v>32</v>
      </c>
      <c r="C1" s="45"/>
      <c r="D1" s="317"/>
      <c r="E1" s="306"/>
      <c r="F1" s="306"/>
    </row>
    <row r="2" spans="1:110">
      <c r="A2" s="183"/>
      <c r="B2" s="130"/>
      <c r="C2" s="131"/>
      <c r="D2" s="285"/>
      <c r="E2" s="265"/>
      <c r="F2" s="266"/>
    </row>
    <row r="3" spans="1:110">
      <c r="A3" s="183"/>
      <c r="B3" s="132" t="s">
        <v>44</v>
      </c>
      <c r="C3" s="133"/>
      <c r="D3" s="286"/>
      <c r="E3" s="267"/>
      <c r="F3" s="268"/>
    </row>
    <row r="4" spans="1:110" ht="49.5">
      <c r="A4" s="183"/>
      <c r="B4" s="132" t="s">
        <v>253</v>
      </c>
      <c r="C4" s="133"/>
      <c r="D4" s="286"/>
      <c r="E4" s="267"/>
      <c r="F4" s="268"/>
    </row>
    <row r="5" spans="1:110" ht="66">
      <c r="A5" s="183"/>
      <c r="B5" s="132" t="s">
        <v>241</v>
      </c>
      <c r="C5" s="133"/>
      <c r="D5" s="286"/>
      <c r="E5" s="267"/>
      <c r="F5" s="268"/>
    </row>
    <row r="6" spans="1:110" ht="33">
      <c r="A6" s="183"/>
      <c r="B6" s="132" t="s">
        <v>45</v>
      </c>
      <c r="C6" s="133"/>
      <c r="D6" s="286"/>
      <c r="E6" s="267"/>
      <c r="F6" s="268"/>
    </row>
    <row r="7" spans="1:110">
      <c r="A7" s="183"/>
      <c r="B7" s="132"/>
      <c r="C7" s="133"/>
      <c r="D7" s="286"/>
      <c r="E7" s="267"/>
      <c r="F7" s="268"/>
    </row>
    <row r="8" spans="1:110" s="44" customFormat="1">
      <c r="A8" s="43"/>
      <c r="B8" s="49" t="s">
        <v>64</v>
      </c>
      <c r="C8" s="50" t="s">
        <v>65</v>
      </c>
      <c r="D8" s="318" t="s">
        <v>66</v>
      </c>
      <c r="E8" s="243" t="s">
        <v>70</v>
      </c>
      <c r="F8" s="243" t="s">
        <v>68</v>
      </c>
    </row>
    <row r="9" spans="1:110" ht="18.75">
      <c r="A9" s="184"/>
      <c r="B9" s="134" t="s">
        <v>240</v>
      </c>
      <c r="C9" s="135"/>
      <c r="D9" s="287"/>
      <c r="E9" s="269"/>
      <c r="F9" s="269"/>
    </row>
    <row r="10" spans="1:110">
      <c r="A10" s="383"/>
      <c r="B10" s="136"/>
      <c r="C10" s="135"/>
      <c r="D10" s="287"/>
      <c r="E10" s="269"/>
      <c r="F10" s="269"/>
    </row>
    <row r="11" spans="1:110" ht="247.5">
      <c r="A11" s="383" t="s">
        <v>2</v>
      </c>
      <c r="B11" s="137" t="s">
        <v>721</v>
      </c>
      <c r="C11" s="138" t="s">
        <v>54</v>
      </c>
      <c r="D11" s="381">
        <v>1</v>
      </c>
      <c r="E11" s="382"/>
      <c r="F11" s="252">
        <f t="shared" ref="F11:F72" si="0">$D11*E11</f>
        <v>0</v>
      </c>
    </row>
    <row r="12" spans="1:110">
      <c r="A12" s="383"/>
      <c r="B12" s="137"/>
      <c r="C12" s="138"/>
      <c r="D12" s="288"/>
      <c r="E12" s="270"/>
      <c r="F12" s="252">
        <f t="shared" si="0"/>
        <v>0</v>
      </c>
    </row>
    <row r="13" spans="1:110" s="150" customFormat="1" ht="45">
      <c r="A13" s="426" t="s">
        <v>3</v>
      </c>
      <c r="B13" s="145" t="s">
        <v>282</v>
      </c>
      <c r="C13" s="146" t="s">
        <v>54</v>
      </c>
      <c r="D13" s="289">
        <v>1</v>
      </c>
      <c r="E13" s="271"/>
      <c r="F13" s="252">
        <f t="shared" si="0"/>
        <v>0</v>
      </c>
      <c r="G13" s="147"/>
      <c r="H13" s="148"/>
      <c r="I13" s="148"/>
      <c r="J13" s="149"/>
      <c r="K13" s="149"/>
      <c r="L13" s="149"/>
      <c r="M13" s="149"/>
      <c r="N13" s="149"/>
      <c r="O13" s="149"/>
      <c r="P13" s="149"/>
      <c r="Q13" s="149"/>
      <c r="R13" s="149"/>
      <c r="S13" s="149"/>
      <c r="T13" s="149"/>
      <c r="U13" s="149"/>
      <c r="V13" s="149"/>
      <c r="W13" s="149"/>
      <c r="X13" s="149"/>
      <c r="Y13" s="149"/>
      <c r="Z13" s="149"/>
      <c r="AA13" s="149"/>
      <c r="AB13" s="149"/>
      <c r="AC13" s="149"/>
      <c r="AD13" s="149"/>
      <c r="AE13" s="149"/>
      <c r="AF13" s="149"/>
      <c r="AG13" s="149"/>
      <c r="AH13" s="149"/>
      <c r="AI13" s="149"/>
      <c r="AJ13" s="149"/>
      <c r="AK13" s="149"/>
      <c r="AL13" s="149"/>
      <c r="AM13" s="149"/>
      <c r="AN13" s="149"/>
      <c r="AO13" s="149"/>
      <c r="AP13" s="149"/>
      <c r="AQ13" s="149"/>
      <c r="AR13" s="149"/>
      <c r="AS13" s="149"/>
      <c r="AT13" s="149"/>
      <c r="AU13" s="149"/>
      <c r="AV13" s="149"/>
      <c r="AW13" s="149"/>
      <c r="AX13" s="149"/>
      <c r="AY13" s="149"/>
      <c r="AZ13" s="149"/>
      <c r="BA13" s="149"/>
      <c r="BB13" s="149"/>
      <c r="BC13" s="149"/>
      <c r="BD13" s="149"/>
      <c r="BE13" s="149"/>
      <c r="BF13" s="149"/>
      <c r="BG13" s="149"/>
      <c r="BH13" s="149"/>
      <c r="BI13" s="149"/>
      <c r="BJ13" s="149"/>
      <c r="BK13" s="149"/>
      <c r="BL13" s="149"/>
      <c r="BM13" s="149"/>
      <c r="BN13" s="149"/>
      <c r="BO13" s="149"/>
      <c r="BP13" s="149"/>
      <c r="BQ13" s="149"/>
      <c r="BR13" s="149"/>
      <c r="BS13" s="149"/>
      <c r="BT13" s="149"/>
      <c r="BU13" s="149"/>
      <c r="BV13" s="149"/>
      <c r="BW13" s="149"/>
      <c r="BX13" s="149"/>
      <c r="BY13" s="149"/>
      <c r="BZ13" s="149"/>
      <c r="CA13" s="149"/>
      <c r="CB13" s="149"/>
      <c r="CC13" s="149"/>
      <c r="CD13" s="149"/>
      <c r="CE13" s="149"/>
      <c r="CF13" s="149"/>
      <c r="CG13" s="149"/>
      <c r="CH13" s="149"/>
      <c r="CI13" s="149"/>
      <c r="CJ13" s="149"/>
      <c r="CK13" s="149"/>
      <c r="CL13" s="149"/>
      <c r="CM13" s="149"/>
      <c r="CN13" s="149"/>
      <c r="CO13" s="149"/>
      <c r="CP13" s="149"/>
      <c r="CQ13" s="149"/>
      <c r="CR13" s="149"/>
      <c r="CS13" s="149"/>
      <c r="CT13" s="149"/>
      <c r="CU13" s="149"/>
      <c r="CV13" s="149"/>
      <c r="CW13" s="149"/>
      <c r="CX13" s="149"/>
      <c r="CY13" s="149"/>
      <c r="CZ13" s="149"/>
      <c r="DA13" s="149"/>
      <c r="DB13" s="149"/>
      <c r="DC13" s="149"/>
      <c r="DD13" s="149"/>
      <c r="DE13" s="149"/>
      <c r="DF13" s="149"/>
    </row>
    <row r="14" spans="1:110">
      <c r="A14" s="383"/>
      <c r="B14" s="139"/>
      <c r="C14" s="138"/>
      <c r="D14" s="288"/>
      <c r="E14" s="270"/>
      <c r="F14" s="252">
        <f t="shared" si="0"/>
        <v>0</v>
      </c>
    </row>
    <row r="15" spans="1:110" ht="66">
      <c r="A15" s="383" t="s">
        <v>5</v>
      </c>
      <c r="B15" s="137" t="s">
        <v>239</v>
      </c>
      <c r="C15" s="138" t="s">
        <v>54</v>
      </c>
      <c r="D15" s="288">
        <v>1</v>
      </c>
      <c r="E15" s="270"/>
      <c r="F15" s="252">
        <f t="shared" si="0"/>
        <v>0</v>
      </c>
    </row>
    <row r="16" spans="1:110">
      <c r="A16" s="383"/>
      <c r="B16" s="139"/>
      <c r="C16" s="138"/>
      <c r="D16" s="288"/>
      <c r="E16" s="270"/>
      <c r="F16" s="252">
        <f t="shared" si="0"/>
        <v>0</v>
      </c>
    </row>
    <row r="17" spans="1:110" ht="165">
      <c r="A17" s="383" t="s">
        <v>6</v>
      </c>
      <c r="B17" s="137" t="s">
        <v>254</v>
      </c>
      <c r="C17" s="138" t="s">
        <v>54</v>
      </c>
      <c r="D17" s="288">
        <v>1</v>
      </c>
      <c r="E17" s="270"/>
      <c r="F17" s="252">
        <f t="shared" si="0"/>
        <v>0</v>
      </c>
    </row>
    <row r="18" spans="1:110">
      <c r="A18" s="383"/>
      <c r="B18" s="139"/>
      <c r="C18" s="138"/>
      <c r="D18" s="288"/>
      <c r="E18" s="270"/>
      <c r="F18" s="252">
        <f t="shared" si="0"/>
        <v>0</v>
      </c>
    </row>
    <row r="19" spans="1:110" s="150" customFormat="1" ht="18.75">
      <c r="A19" s="426"/>
      <c r="B19" s="134" t="s">
        <v>261</v>
      </c>
      <c r="C19" s="149"/>
      <c r="D19" s="290"/>
      <c r="E19" s="272"/>
      <c r="F19" s="252">
        <f t="shared" si="0"/>
        <v>0</v>
      </c>
      <c r="G19" s="147"/>
      <c r="H19" s="148"/>
      <c r="I19" s="148"/>
      <c r="J19" s="149"/>
      <c r="K19" s="149"/>
      <c r="L19" s="149"/>
      <c r="M19" s="149"/>
      <c r="N19" s="149"/>
      <c r="O19" s="149"/>
      <c r="P19" s="149"/>
      <c r="Q19" s="149"/>
      <c r="R19" s="149"/>
      <c r="S19" s="149"/>
      <c r="T19" s="149"/>
      <c r="U19" s="149"/>
      <c r="V19" s="149"/>
      <c r="W19" s="149"/>
      <c r="X19" s="149"/>
      <c r="Y19" s="149"/>
      <c r="Z19" s="149"/>
      <c r="AA19" s="149"/>
      <c r="AB19" s="149"/>
      <c r="AC19" s="149"/>
      <c r="AD19" s="149"/>
      <c r="AE19" s="149"/>
      <c r="AF19" s="149"/>
      <c r="AG19" s="149"/>
      <c r="AH19" s="149"/>
      <c r="AI19" s="149"/>
      <c r="AJ19" s="149"/>
      <c r="AK19" s="149"/>
      <c r="AL19" s="149"/>
      <c r="AM19" s="149"/>
      <c r="AN19" s="149"/>
      <c r="AO19" s="149"/>
      <c r="AP19" s="149"/>
      <c r="AQ19" s="149"/>
      <c r="AR19" s="149"/>
      <c r="AS19" s="149"/>
      <c r="AT19" s="149"/>
      <c r="AU19" s="149"/>
      <c r="AV19" s="149"/>
      <c r="AW19" s="149"/>
      <c r="AX19" s="149"/>
      <c r="AY19" s="149"/>
      <c r="AZ19" s="149"/>
      <c r="BA19" s="149"/>
      <c r="BB19" s="149"/>
      <c r="BC19" s="149"/>
      <c r="BD19" s="149"/>
      <c r="BE19" s="149"/>
      <c r="BF19" s="149"/>
      <c r="BG19" s="149"/>
      <c r="BH19" s="149"/>
      <c r="BI19" s="149"/>
      <c r="BJ19" s="149"/>
      <c r="BK19" s="149"/>
      <c r="BL19" s="149"/>
      <c r="BM19" s="149"/>
      <c r="BN19" s="149"/>
      <c r="BO19" s="149"/>
      <c r="BP19" s="149"/>
      <c r="BQ19" s="149"/>
      <c r="BR19" s="149"/>
      <c r="BS19" s="149"/>
      <c r="BT19" s="149"/>
      <c r="BU19" s="149"/>
      <c r="BV19" s="149"/>
      <c r="BW19" s="149"/>
      <c r="BX19" s="149"/>
      <c r="BY19" s="149"/>
      <c r="BZ19" s="149"/>
      <c r="CA19" s="149"/>
      <c r="CB19" s="149"/>
      <c r="CC19" s="149"/>
      <c r="CD19" s="149"/>
      <c r="CE19" s="149"/>
      <c r="CF19" s="149"/>
      <c r="CG19" s="149"/>
      <c r="CH19" s="149"/>
      <c r="CI19" s="149"/>
      <c r="CJ19" s="149"/>
      <c r="CK19" s="149"/>
      <c r="CL19" s="149"/>
      <c r="CM19" s="149"/>
      <c r="CN19" s="149"/>
      <c r="CO19" s="149"/>
      <c r="CP19" s="149"/>
      <c r="CQ19" s="149"/>
      <c r="CR19" s="149"/>
      <c r="CS19" s="149"/>
      <c r="CT19" s="149"/>
      <c r="CU19" s="149"/>
      <c r="CV19" s="149"/>
      <c r="CW19" s="149"/>
      <c r="CX19" s="149"/>
      <c r="CY19" s="149"/>
      <c r="CZ19" s="149"/>
      <c r="DA19" s="149"/>
      <c r="DB19" s="149"/>
      <c r="DC19" s="149"/>
      <c r="DD19" s="149"/>
      <c r="DE19" s="149"/>
      <c r="DF19" s="149"/>
    </row>
    <row r="20" spans="1:110" s="150" customFormat="1">
      <c r="A20" s="426"/>
      <c r="B20" s="153"/>
      <c r="C20" s="149"/>
      <c r="D20" s="290"/>
      <c r="E20" s="272"/>
      <c r="F20" s="252">
        <f t="shared" si="0"/>
        <v>0</v>
      </c>
      <c r="G20" s="147"/>
      <c r="H20" s="148"/>
      <c r="I20" s="148"/>
      <c r="J20" s="149"/>
      <c r="K20" s="149"/>
      <c r="L20" s="149"/>
      <c r="M20" s="149"/>
      <c r="N20" s="149"/>
      <c r="O20" s="149"/>
      <c r="P20" s="149"/>
      <c r="Q20" s="149"/>
      <c r="R20" s="149"/>
      <c r="S20" s="149"/>
      <c r="T20" s="149"/>
      <c r="U20" s="149"/>
      <c r="V20" s="149"/>
      <c r="W20" s="149"/>
      <c r="X20" s="149"/>
      <c r="Y20" s="149"/>
      <c r="Z20" s="149"/>
      <c r="AA20" s="149"/>
      <c r="AB20" s="149"/>
      <c r="AC20" s="149"/>
      <c r="AD20" s="149"/>
      <c r="AE20" s="149"/>
      <c r="AF20" s="149"/>
      <c r="AG20" s="149"/>
      <c r="AH20" s="149"/>
      <c r="AI20" s="149"/>
      <c r="AJ20" s="149"/>
      <c r="AK20" s="149"/>
      <c r="AL20" s="149"/>
      <c r="AM20" s="149"/>
      <c r="AN20" s="149"/>
      <c r="AO20" s="149"/>
      <c r="AP20" s="149"/>
      <c r="AQ20" s="149"/>
      <c r="AR20" s="149"/>
      <c r="AS20" s="149"/>
      <c r="AT20" s="149"/>
      <c r="AU20" s="149"/>
      <c r="AV20" s="149"/>
      <c r="AW20" s="149"/>
      <c r="AX20" s="149"/>
      <c r="AY20" s="149"/>
      <c r="AZ20" s="149"/>
      <c r="BA20" s="149"/>
      <c r="BB20" s="149"/>
      <c r="BC20" s="149"/>
      <c r="BD20" s="149"/>
      <c r="BE20" s="149"/>
      <c r="BF20" s="149"/>
      <c r="BG20" s="149"/>
      <c r="BH20" s="149"/>
      <c r="BI20" s="149"/>
      <c r="BJ20" s="149"/>
      <c r="BK20" s="149"/>
      <c r="BL20" s="149"/>
      <c r="BM20" s="149"/>
      <c r="BN20" s="149"/>
      <c r="BO20" s="149"/>
      <c r="BP20" s="149"/>
      <c r="BQ20" s="149"/>
      <c r="BR20" s="149"/>
      <c r="BS20" s="149"/>
      <c r="BT20" s="149"/>
      <c r="BU20" s="149"/>
      <c r="BV20" s="149"/>
      <c r="BW20" s="149"/>
      <c r="BX20" s="149"/>
      <c r="BY20" s="149"/>
      <c r="BZ20" s="149"/>
      <c r="CA20" s="149"/>
      <c r="CB20" s="149"/>
      <c r="CC20" s="149"/>
      <c r="CD20" s="149"/>
      <c r="CE20" s="149"/>
      <c r="CF20" s="149"/>
      <c r="CG20" s="149"/>
      <c r="CH20" s="149"/>
      <c r="CI20" s="149"/>
      <c r="CJ20" s="149"/>
      <c r="CK20" s="149"/>
      <c r="CL20" s="149"/>
      <c r="CM20" s="149"/>
      <c r="CN20" s="149"/>
      <c r="CO20" s="149"/>
      <c r="CP20" s="149"/>
      <c r="CQ20" s="149"/>
      <c r="CR20" s="149"/>
      <c r="CS20" s="149"/>
      <c r="CT20" s="149"/>
      <c r="CU20" s="149"/>
      <c r="CV20" s="149"/>
      <c r="CW20" s="149"/>
      <c r="CX20" s="149"/>
      <c r="CY20" s="149"/>
      <c r="CZ20" s="149"/>
      <c r="DA20" s="149"/>
      <c r="DB20" s="149"/>
      <c r="DC20" s="149"/>
      <c r="DD20" s="149"/>
      <c r="DE20" s="149"/>
      <c r="DF20" s="149"/>
    </row>
    <row r="21" spans="1:110" s="150" customFormat="1" ht="45">
      <c r="A21" s="426" t="s">
        <v>8</v>
      </c>
      <c r="B21" s="145" t="s">
        <v>262</v>
      </c>
      <c r="C21" s="146" t="s">
        <v>50</v>
      </c>
      <c r="D21" s="289">
        <f>44.34+35</f>
        <v>79.34</v>
      </c>
      <c r="E21" s="271"/>
      <c r="F21" s="252">
        <f t="shared" si="0"/>
        <v>0</v>
      </c>
      <c r="G21" s="147"/>
      <c r="H21" s="148"/>
      <c r="I21" s="148"/>
      <c r="J21" s="149"/>
      <c r="K21" s="149"/>
      <c r="L21" s="149"/>
      <c r="M21" s="149"/>
      <c r="N21" s="149"/>
      <c r="O21" s="149"/>
      <c r="P21" s="149"/>
      <c r="Q21" s="149"/>
      <c r="R21" s="149"/>
      <c r="S21" s="149"/>
      <c r="T21" s="149"/>
      <c r="U21" s="149"/>
      <c r="V21" s="149"/>
      <c r="W21" s="149"/>
      <c r="X21" s="149"/>
      <c r="Y21" s="149"/>
      <c r="Z21" s="149"/>
      <c r="AA21" s="149"/>
      <c r="AB21" s="149"/>
      <c r="AC21" s="149"/>
      <c r="AD21" s="149"/>
      <c r="AE21" s="149"/>
      <c r="AF21" s="149"/>
      <c r="AG21" s="149"/>
      <c r="AH21" s="149"/>
      <c r="AI21" s="149"/>
      <c r="AJ21" s="149"/>
      <c r="AK21" s="149"/>
      <c r="AL21" s="149"/>
      <c r="AM21" s="149"/>
      <c r="AN21" s="149"/>
      <c r="AO21" s="149"/>
      <c r="AP21" s="149"/>
      <c r="AQ21" s="149"/>
      <c r="AR21" s="149"/>
      <c r="AS21" s="149"/>
      <c r="AT21" s="149"/>
      <c r="AU21" s="149"/>
      <c r="AV21" s="149"/>
      <c r="AW21" s="149"/>
      <c r="AX21" s="149"/>
      <c r="AY21" s="149"/>
      <c r="AZ21" s="149"/>
      <c r="BA21" s="149"/>
      <c r="BB21" s="149"/>
      <c r="BC21" s="149"/>
      <c r="BD21" s="149"/>
      <c r="BE21" s="149"/>
      <c r="BF21" s="149"/>
      <c r="BG21" s="149"/>
      <c r="BH21" s="149"/>
      <c r="BI21" s="149"/>
      <c r="BJ21" s="149"/>
      <c r="BK21" s="149"/>
      <c r="BL21" s="149"/>
      <c r="BM21" s="149"/>
      <c r="BN21" s="149"/>
      <c r="BO21" s="149"/>
      <c r="BP21" s="149"/>
      <c r="BQ21" s="149"/>
      <c r="BR21" s="149"/>
      <c r="BS21" s="149"/>
      <c r="BT21" s="149"/>
      <c r="BU21" s="149"/>
      <c r="BV21" s="149"/>
      <c r="BW21" s="149"/>
      <c r="BX21" s="149"/>
      <c r="BY21" s="149"/>
      <c r="BZ21" s="149"/>
      <c r="CA21" s="149"/>
      <c r="CB21" s="149"/>
      <c r="CC21" s="149"/>
      <c r="CD21" s="149"/>
      <c r="CE21" s="149"/>
      <c r="CF21" s="149"/>
      <c r="CG21" s="149"/>
      <c r="CH21" s="149"/>
      <c r="CI21" s="149"/>
      <c r="CJ21" s="149"/>
      <c r="CK21" s="149"/>
      <c r="CL21" s="149"/>
      <c r="CM21" s="149"/>
      <c r="CN21" s="149"/>
      <c r="CO21" s="149"/>
      <c r="CP21" s="149"/>
      <c r="CQ21" s="149"/>
      <c r="CR21" s="149"/>
      <c r="CS21" s="149"/>
      <c r="CT21" s="149"/>
      <c r="CU21" s="149"/>
      <c r="CV21" s="149"/>
      <c r="CW21" s="149"/>
      <c r="CX21" s="149"/>
      <c r="CY21" s="149"/>
      <c r="CZ21" s="149"/>
      <c r="DA21" s="149"/>
      <c r="DB21" s="149"/>
      <c r="DC21" s="149"/>
      <c r="DD21" s="149"/>
      <c r="DE21" s="149"/>
      <c r="DF21" s="149"/>
    </row>
    <row r="22" spans="1:110" s="150" customFormat="1">
      <c r="A22" s="426"/>
      <c r="B22" s="151"/>
      <c r="C22" s="149"/>
      <c r="D22" s="290"/>
      <c r="E22" s="272"/>
      <c r="F22" s="252">
        <f t="shared" si="0"/>
        <v>0</v>
      </c>
      <c r="G22" s="147"/>
      <c r="H22" s="148"/>
      <c r="I22" s="148"/>
      <c r="J22" s="149"/>
      <c r="K22" s="149"/>
      <c r="L22" s="149"/>
      <c r="M22" s="149"/>
      <c r="N22" s="149"/>
      <c r="O22" s="149"/>
      <c r="P22" s="149"/>
      <c r="Q22" s="149"/>
      <c r="R22" s="149"/>
      <c r="S22" s="149"/>
      <c r="T22" s="149"/>
      <c r="U22" s="149"/>
      <c r="V22" s="149"/>
      <c r="W22" s="149"/>
      <c r="X22" s="149"/>
      <c r="Y22" s="149"/>
      <c r="Z22" s="149"/>
      <c r="AA22" s="149"/>
      <c r="AB22" s="149"/>
      <c r="AC22" s="149"/>
      <c r="AD22" s="149"/>
      <c r="AE22" s="149"/>
      <c r="AF22" s="149"/>
      <c r="AG22" s="149"/>
      <c r="AH22" s="149"/>
      <c r="AI22" s="149"/>
      <c r="AJ22" s="149"/>
      <c r="AK22" s="149"/>
      <c r="AL22" s="149"/>
      <c r="AM22" s="149"/>
      <c r="AN22" s="149"/>
      <c r="AO22" s="149"/>
      <c r="AP22" s="149"/>
      <c r="AQ22" s="149"/>
      <c r="AR22" s="149"/>
      <c r="AS22" s="149"/>
      <c r="AT22" s="149"/>
      <c r="AU22" s="149"/>
      <c r="AV22" s="149"/>
      <c r="AW22" s="149"/>
      <c r="AX22" s="149"/>
      <c r="AY22" s="149"/>
      <c r="AZ22" s="149"/>
      <c r="BA22" s="149"/>
      <c r="BB22" s="149"/>
      <c r="BC22" s="149"/>
      <c r="BD22" s="149"/>
      <c r="BE22" s="149"/>
      <c r="BF22" s="149"/>
      <c r="BG22" s="149"/>
      <c r="BH22" s="149"/>
      <c r="BI22" s="149"/>
      <c r="BJ22" s="149"/>
      <c r="BK22" s="149"/>
      <c r="BL22" s="149"/>
      <c r="BM22" s="149"/>
      <c r="BN22" s="149"/>
      <c r="BO22" s="149"/>
      <c r="BP22" s="149"/>
      <c r="BQ22" s="149"/>
      <c r="BR22" s="149"/>
      <c r="BS22" s="149"/>
      <c r="BT22" s="149"/>
      <c r="BU22" s="149"/>
      <c r="BV22" s="149"/>
      <c r="BW22" s="149"/>
      <c r="BX22" s="149"/>
      <c r="BY22" s="149"/>
      <c r="BZ22" s="149"/>
      <c r="CA22" s="149"/>
      <c r="CB22" s="149"/>
      <c r="CC22" s="149"/>
      <c r="CD22" s="149"/>
      <c r="CE22" s="149"/>
      <c r="CF22" s="149"/>
      <c r="CG22" s="149"/>
      <c r="CH22" s="149"/>
      <c r="CI22" s="149"/>
      <c r="CJ22" s="149"/>
      <c r="CK22" s="149"/>
      <c r="CL22" s="149"/>
      <c r="CM22" s="149"/>
      <c r="CN22" s="149"/>
      <c r="CO22" s="149"/>
      <c r="CP22" s="149"/>
      <c r="CQ22" s="149"/>
      <c r="CR22" s="149"/>
      <c r="CS22" s="149"/>
      <c r="CT22" s="149"/>
      <c r="CU22" s="149"/>
      <c r="CV22" s="149"/>
      <c r="CW22" s="149"/>
      <c r="CX22" s="149"/>
      <c r="CY22" s="149"/>
      <c r="CZ22" s="149"/>
      <c r="DA22" s="149"/>
      <c r="DB22" s="149"/>
      <c r="DC22" s="149"/>
      <c r="DD22" s="149"/>
      <c r="DE22" s="149"/>
      <c r="DF22" s="149"/>
    </row>
    <row r="23" spans="1:110" s="150" customFormat="1" ht="45">
      <c r="A23" s="426" t="s">
        <v>10</v>
      </c>
      <c r="B23" s="145" t="s">
        <v>263</v>
      </c>
      <c r="C23" s="149" t="s">
        <v>54</v>
      </c>
      <c r="D23" s="290">
        <v>1</v>
      </c>
      <c r="E23" s="272"/>
      <c r="F23" s="252">
        <f t="shared" si="0"/>
        <v>0</v>
      </c>
      <c r="G23" s="147"/>
      <c r="H23" s="148"/>
      <c r="I23" s="148"/>
      <c r="J23" s="149"/>
      <c r="K23" s="149"/>
      <c r="L23" s="149"/>
      <c r="M23" s="149"/>
      <c r="N23" s="149"/>
      <c r="O23" s="149"/>
      <c r="P23" s="149"/>
      <c r="Q23" s="149"/>
      <c r="R23" s="149"/>
      <c r="S23" s="149"/>
      <c r="T23" s="149"/>
      <c r="U23" s="149"/>
      <c r="V23" s="149"/>
      <c r="W23" s="149"/>
      <c r="X23" s="149"/>
      <c r="Y23" s="149"/>
      <c r="Z23" s="149"/>
      <c r="AA23" s="149"/>
      <c r="AB23" s="149"/>
      <c r="AC23" s="149"/>
      <c r="AD23" s="149"/>
      <c r="AE23" s="149"/>
      <c r="AF23" s="149"/>
      <c r="AG23" s="149"/>
      <c r="AH23" s="149"/>
      <c r="AI23" s="149"/>
      <c r="AJ23" s="149"/>
      <c r="AK23" s="149"/>
      <c r="AL23" s="149"/>
      <c r="AM23" s="149"/>
      <c r="AN23" s="149"/>
      <c r="AO23" s="149"/>
      <c r="AP23" s="149"/>
      <c r="AQ23" s="149"/>
      <c r="AR23" s="149"/>
      <c r="AS23" s="149"/>
      <c r="AT23" s="149"/>
      <c r="AU23" s="149"/>
      <c r="AV23" s="149"/>
      <c r="AW23" s="149"/>
      <c r="AX23" s="149"/>
      <c r="AY23" s="149"/>
      <c r="AZ23" s="149"/>
      <c r="BA23" s="149"/>
      <c r="BB23" s="149"/>
      <c r="BC23" s="149"/>
      <c r="BD23" s="149"/>
      <c r="BE23" s="149"/>
      <c r="BF23" s="149"/>
      <c r="BG23" s="149"/>
      <c r="BH23" s="149"/>
      <c r="BI23" s="149"/>
      <c r="BJ23" s="149"/>
      <c r="BK23" s="149"/>
      <c r="BL23" s="149"/>
      <c r="BM23" s="149"/>
      <c r="BN23" s="149"/>
      <c r="BO23" s="149"/>
      <c r="BP23" s="149"/>
      <c r="BQ23" s="149"/>
      <c r="BR23" s="149"/>
      <c r="BS23" s="149"/>
      <c r="BT23" s="149"/>
      <c r="BU23" s="149"/>
      <c r="BV23" s="149"/>
      <c r="BW23" s="149"/>
      <c r="BX23" s="149"/>
      <c r="BY23" s="149"/>
      <c r="BZ23" s="149"/>
      <c r="CA23" s="149"/>
      <c r="CB23" s="149"/>
      <c r="CC23" s="149"/>
      <c r="CD23" s="149"/>
      <c r="CE23" s="149"/>
      <c r="CF23" s="149"/>
      <c r="CG23" s="149"/>
      <c r="CH23" s="149"/>
      <c r="CI23" s="149"/>
      <c r="CJ23" s="149"/>
      <c r="CK23" s="149"/>
      <c r="CL23" s="149"/>
      <c r="CM23" s="149"/>
      <c r="CN23" s="149"/>
      <c r="CO23" s="149"/>
      <c r="CP23" s="149"/>
      <c r="CQ23" s="149"/>
      <c r="CR23" s="149"/>
      <c r="CS23" s="149"/>
      <c r="CT23" s="149"/>
      <c r="CU23" s="149"/>
      <c r="CV23" s="149"/>
      <c r="CW23" s="149"/>
      <c r="CX23" s="149"/>
      <c r="CY23" s="149"/>
      <c r="CZ23" s="149"/>
      <c r="DA23" s="149"/>
      <c r="DB23" s="149"/>
      <c r="DC23" s="149"/>
      <c r="DD23" s="149"/>
      <c r="DE23" s="149"/>
      <c r="DF23" s="149"/>
    </row>
    <row r="24" spans="1:110" s="150" customFormat="1">
      <c r="A24" s="426"/>
      <c r="B24" s="151"/>
      <c r="C24" s="149"/>
      <c r="D24" s="290"/>
      <c r="E24" s="272"/>
      <c r="F24" s="252">
        <f t="shared" si="0"/>
        <v>0</v>
      </c>
      <c r="G24" s="147"/>
      <c r="H24" s="148"/>
      <c r="I24" s="148"/>
      <c r="J24" s="149"/>
      <c r="K24" s="149"/>
      <c r="L24" s="149"/>
      <c r="M24" s="149"/>
      <c r="N24" s="149"/>
      <c r="O24" s="149"/>
      <c r="P24" s="149"/>
      <c r="Q24" s="149"/>
      <c r="R24" s="149"/>
      <c r="S24" s="149"/>
      <c r="T24" s="149"/>
      <c r="U24" s="149"/>
      <c r="V24" s="149"/>
      <c r="W24" s="149"/>
      <c r="X24" s="149"/>
      <c r="Y24" s="149"/>
      <c r="Z24" s="149"/>
      <c r="AA24" s="149"/>
      <c r="AB24" s="149"/>
      <c r="AC24" s="149"/>
      <c r="AD24" s="149"/>
      <c r="AE24" s="149"/>
      <c r="AF24" s="149"/>
      <c r="AG24" s="149"/>
      <c r="AH24" s="149"/>
      <c r="AI24" s="149"/>
      <c r="AJ24" s="149"/>
      <c r="AK24" s="149"/>
      <c r="AL24" s="149"/>
      <c r="AM24" s="149"/>
      <c r="AN24" s="149"/>
      <c r="AO24" s="149"/>
      <c r="AP24" s="149"/>
      <c r="AQ24" s="149"/>
      <c r="AR24" s="149"/>
      <c r="AS24" s="149"/>
      <c r="AT24" s="149"/>
      <c r="AU24" s="149"/>
      <c r="AV24" s="149"/>
      <c r="AW24" s="149"/>
      <c r="AX24" s="149"/>
      <c r="AY24" s="149"/>
      <c r="AZ24" s="149"/>
      <c r="BA24" s="149"/>
      <c r="BB24" s="149"/>
      <c r="BC24" s="149"/>
      <c r="BD24" s="149"/>
      <c r="BE24" s="149"/>
      <c r="BF24" s="149"/>
      <c r="BG24" s="149"/>
      <c r="BH24" s="149"/>
      <c r="BI24" s="149"/>
      <c r="BJ24" s="149"/>
      <c r="BK24" s="149"/>
      <c r="BL24" s="149"/>
      <c r="BM24" s="149"/>
      <c r="BN24" s="149"/>
      <c r="BO24" s="149"/>
      <c r="BP24" s="149"/>
      <c r="BQ24" s="149"/>
      <c r="BR24" s="149"/>
      <c r="BS24" s="149"/>
      <c r="BT24" s="149"/>
      <c r="BU24" s="149"/>
      <c r="BV24" s="149"/>
      <c r="BW24" s="149"/>
      <c r="BX24" s="149"/>
      <c r="BY24" s="149"/>
      <c r="BZ24" s="149"/>
      <c r="CA24" s="149"/>
      <c r="CB24" s="149"/>
      <c r="CC24" s="149"/>
      <c r="CD24" s="149"/>
      <c r="CE24" s="149"/>
      <c r="CF24" s="149"/>
      <c r="CG24" s="149"/>
      <c r="CH24" s="149"/>
      <c r="CI24" s="149"/>
      <c r="CJ24" s="149"/>
      <c r="CK24" s="149"/>
      <c r="CL24" s="149"/>
      <c r="CM24" s="149"/>
      <c r="CN24" s="149"/>
      <c r="CO24" s="149"/>
      <c r="CP24" s="149"/>
      <c r="CQ24" s="149"/>
      <c r="CR24" s="149"/>
      <c r="CS24" s="149"/>
      <c r="CT24" s="149"/>
      <c r="CU24" s="149"/>
      <c r="CV24" s="149"/>
      <c r="CW24" s="149"/>
      <c r="CX24" s="149"/>
      <c r="CY24" s="149"/>
      <c r="CZ24" s="149"/>
      <c r="DA24" s="149"/>
      <c r="DB24" s="149"/>
      <c r="DC24" s="149"/>
      <c r="DD24" s="149"/>
      <c r="DE24" s="149"/>
      <c r="DF24" s="149"/>
    </row>
    <row r="25" spans="1:110" s="150" customFormat="1" ht="45">
      <c r="A25" s="426" t="s">
        <v>12</v>
      </c>
      <c r="B25" s="145" t="s">
        <v>264</v>
      </c>
      <c r="C25" s="149" t="s">
        <v>54</v>
      </c>
      <c r="D25" s="290">
        <v>1</v>
      </c>
      <c r="E25" s="272"/>
      <c r="F25" s="252">
        <f t="shared" si="0"/>
        <v>0</v>
      </c>
      <c r="G25" s="147"/>
      <c r="H25" s="148"/>
      <c r="I25" s="148"/>
      <c r="J25" s="149"/>
      <c r="K25" s="149"/>
      <c r="L25" s="149"/>
      <c r="M25" s="149"/>
      <c r="N25" s="149"/>
      <c r="O25" s="149"/>
      <c r="P25" s="149"/>
      <c r="Q25" s="149"/>
      <c r="R25" s="149"/>
      <c r="S25" s="149"/>
      <c r="T25" s="149"/>
      <c r="U25" s="149"/>
      <c r="V25" s="149"/>
      <c r="W25" s="149"/>
      <c r="X25" s="149"/>
      <c r="Y25" s="149"/>
      <c r="Z25" s="149"/>
      <c r="AA25" s="149"/>
      <c r="AB25" s="149"/>
      <c r="AC25" s="149"/>
      <c r="AD25" s="149"/>
      <c r="AE25" s="149"/>
      <c r="AF25" s="149"/>
      <c r="AG25" s="149"/>
      <c r="AH25" s="149"/>
      <c r="AI25" s="149"/>
      <c r="AJ25" s="149"/>
      <c r="AK25" s="149"/>
      <c r="AL25" s="149"/>
      <c r="AM25" s="149"/>
      <c r="AN25" s="149"/>
      <c r="AO25" s="149"/>
      <c r="AP25" s="149"/>
      <c r="AQ25" s="149"/>
      <c r="AR25" s="149"/>
      <c r="AS25" s="149"/>
      <c r="AT25" s="149"/>
      <c r="AU25" s="149"/>
      <c r="AV25" s="149"/>
      <c r="AW25" s="149"/>
      <c r="AX25" s="149"/>
      <c r="AY25" s="149"/>
      <c r="AZ25" s="149"/>
      <c r="BA25" s="149"/>
      <c r="BB25" s="149"/>
      <c r="BC25" s="149"/>
      <c r="BD25" s="149"/>
      <c r="BE25" s="149"/>
      <c r="BF25" s="149"/>
      <c r="BG25" s="149"/>
      <c r="BH25" s="149"/>
      <c r="BI25" s="149"/>
      <c r="BJ25" s="149"/>
      <c r="BK25" s="149"/>
      <c r="BL25" s="149"/>
      <c r="BM25" s="149"/>
      <c r="BN25" s="149"/>
      <c r="BO25" s="149"/>
      <c r="BP25" s="149"/>
      <c r="BQ25" s="149"/>
      <c r="BR25" s="149"/>
      <c r="BS25" s="149"/>
      <c r="BT25" s="149"/>
      <c r="BU25" s="149"/>
      <c r="BV25" s="149"/>
      <c r="BW25" s="149"/>
      <c r="BX25" s="149"/>
      <c r="BY25" s="149"/>
      <c r="BZ25" s="149"/>
      <c r="CA25" s="149"/>
      <c r="CB25" s="149"/>
      <c r="CC25" s="149"/>
      <c r="CD25" s="149"/>
      <c r="CE25" s="149"/>
      <c r="CF25" s="149"/>
      <c r="CG25" s="149"/>
      <c r="CH25" s="149"/>
      <c r="CI25" s="149"/>
      <c r="CJ25" s="149"/>
      <c r="CK25" s="149"/>
      <c r="CL25" s="149"/>
      <c r="CM25" s="149"/>
      <c r="CN25" s="149"/>
      <c r="CO25" s="149"/>
      <c r="CP25" s="149"/>
      <c r="CQ25" s="149"/>
      <c r="CR25" s="149"/>
      <c r="CS25" s="149"/>
      <c r="CT25" s="149"/>
      <c r="CU25" s="149"/>
      <c r="CV25" s="149"/>
      <c r="CW25" s="149"/>
      <c r="CX25" s="149"/>
      <c r="CY25" s="149"/>
      <c r="CZ25" s="149"/>
      <c r="DA25" s="149"/>
      <c r="DB25" s="149"/>
      <c r="DC25" s="149"/>
      <c r="DD25" s="149"/>
      <c r="DE25" s="149"/>
      <c r="DF25" s="149"/>
    </row>
    <row r="26" spans="1:110" s="150" customFormat="1">
      <c r="A26" s="426"/>
      <c r="B26" s="151"/>
      <c r="C26" s="149"/>
      <c r="D26" s="290"/>
      <c r="E26" s="272"/>
      <c r="F26" s="252">
        <f t="shared" si="0"/>
        <v>0</v>
      </c>
      <c r="G26" s="147"/>
      <c r="H26" s="148"/>
      <c r="I26" s="148"/>
      <c r="J26" s="149"/>
      <c r="K26" s="149"/>
      <c r="L26" s="149"/>
      <c r="M26" s="149"/>
      <c r="N26" s="149"/>
      <c r="O26" s="149"/>
      <c r="P26" s="149"/>
      <c r="Q26" s="149"/>
      <c r="R26" s="149"/>
      <c r="S26" s="149"/>
      <c r="T26" s="149"/>
      <c r="U26" s="149"/>
      <c r="V26" s="149"/>
      <c r="W26" s="149"/>
      <c r="X26" s="149"/>
      <c r="Y26" s="149"/>
      <c r="Z26" s="149"/>
      <c r="AA26" s="149"/>
      <c r="AB26" s="149"/>
      <c r="AC26" s="149"/>
      <c r="AD26" s="149"/>
      <c r="AE26" s="149"/>
      <c r="AF26" s="149"/>
      <c r="AG26" s="149"/>
      <c r="AH26" s="149"/>
      <c r="AI26" s="149"/>
      <c r="AJ26" s="149"/>
      <c r="AK26" s="149"/>
      <c r="AL26" s="149"/>
      <c r="AM26" s="149"/>
      <c r="AN26" s="149"/>
      <c r="AO26" s="149"/>
      <c r="AP26" s="149"/>
      <c r="AQ26" s="149"/>
      <c r="AR26" s="149"/>
      <c r="AS26" s="149"/>
      <c r="AT26" s="149"/>
      <c r="AU26" s="149"/>
      <c r="AV26" s="149"/>
      <c r="AW26" s="149"/>
      <c r="AX26" s="149"/>
      <c r="AY26" s="149"/>
      <c r="AZ26" s="149"/>
      <c r="BA26" s="149"/>
      <c r="BB26" s="149"/>
      <c r="BC26" s="149"/>
      <c r="BD26" s="149"/>
      <c r="BE26" s="149"/>
      <c r="BF26" s="149"/>
      <c r="BG26" s="149"/>
      <c r="BH26" s="149"/>
      <c r="BI26" s="149"/>
      <c r="BJ26" s="149"/>
      <c r="BK26" s="149"/>
      <c r="BL26" s="149"/>
      <c r="BM26" s="149"/>
      <c r="BN26" s="149"/>
      <c r="BO26" s="149"/>
      <c r="BP26" s="149"/>
      <c r="BQ26" s="149"/>
      <c r="BR26" s="149"/>
      <c r="BS26" s="149"/>
      <c r="BT26" s="149"/>
      <c r="BU26" s="149"/>
      <c r="BV26" s="149"/>
      <c r="BW26" s="149"/>
      <c r="BX26" s="149"/>
      <c r="BY26" s="149"/>
      <c r="BZ26" s="149"/>
      <c r="CA26" s="149"/>
      <c r="CB26" s="149"/>
      <c r="CC26" s="149"/>
      <c r="CD26" s="149"/>
      <c r="CE26" s="149"/>
      <c r="CF26" s="149"/>
      <c r="CG26" s="149"/>
      <c r="CH26" s="149"/>
      <c r="CI26" s="149"/>
      <c r="CJ26" s="149"/>
      <c r="CK26" s="149"/>
      <c r="CL26" s="149"/>
      <c r="CM26" s="149"/>
      <c r="CN26" s="149"/>
      <c r="CO26" s="149"/>
      <c r="CP26" s="149"/>
      <c r="CQ26" s="149"/>
      <c r="CR26" s="149"/>
      <c r="CS26" s="149"/>
      <c r="CT26" s="149"/>
      <c r="CU26" s="149"/>
      <c r="CV26" s="149"/>
      <c r="CW26" s="149"/>
      <c r="CX26" s="149"/>
      <c r="CY26" s="149"/>
      <c r="CZ26" s="149"/>
      <c r="DA26" s="149"/>
      <c r="DB26" s="149"/>
      <c r="DC26" s="149"/>
      <c r="DD26" s="149"/>
      <c r="DE26" s="149"/>
      <c r="DF26" s="149"/>
    </row>
    <row r="27" spans="1:110" s="150" customFormat="1" ht="60">
      <c r="A27" s="426" t="s">
        <v>13</v>
      </c>
      <c r="B27" s="145" t="s">
        <v>255</v>
      </c>
      <c r="C27" s="146" t="s">
        <v>52</v>
      </c>
      <c r="D27" s="289">
        <v>7.3</v>
      </c>
      <c r="E27" s="271"/>
      <c r="F27" s="252">
        <f t="shared" si="0"/>
        <v>0</v>
      </c>
      <c r="G27" s="147"/>
      <c r="H27" s="148"/>
      <c r="I27" s="148"/>
      <c r="J27" s="149"/>
      <c r="K27" s="149"/>
      <c r="L27" s="149"/>
      <c r="M27" s="149"/>
      <c r="N27" s="149"/>
      <c r="O27" s="149"/>
      <c r="P27" s="149"/>
      <c r="Q27" s="149"/>
      <c r="R27" s="149"/>
      <c r="S27" s="149"/>
      <c r="T27" s="149"/>
      <c r="U27" s="149"/>
      <c r="V27" s="149"/>
      <c r="W27" s="149"/>
      <c r="X27" s="149"/>
      <c r="Y27" s="149"/>
      <c r="Z27" s="149"/>
      <c r="AA27" s="149"/>
      <c r="AB27" s="149"/>
      <c r="AC27" s="149"/>
      <c r="AD27" s="149"/>
      <c r="AE27" s="149"/>
      <c r="AF27" s="149"/>
      <c r="AG27" s="149"/>
      <c r="AH27" s="149"/>
      <c r="AI27" s="149"/>
      <c r="AJ27" s="149"/>
      <c r="AK27" s="149"/>
      <c r="AL27" s="149"/>
      <c r="AM27" s="149"/>
      <c r="AN27" s="149"/>
      <c r="AO27" s="149"/>
      <c r="AP27" s="149"/>
      <c r="AQ27" s="149"/>
      <c r="AR27" s="149"/>
      <c r="AS27" s="149"/>
      <c r="AT27" s="149"/>
      <c r="AU27" s="149"/>
      <c r="AV27" s="149"/>
      <c r="AW27" s="149"/>
      <c r="AX27" s="149"/>
      <c r="AY27" s="149"/>
      <c r="AZ27" s="149"/>
      <c r="BA27" s="149"/>
      <c r="BB27" s="149"/>
      <c r="BC27" s="149"/>
      <c r="BD27" s="149"/>
      <c r="BE27" s="149"/>
      <c r="BF27" s="149"/>
      <c r="BG27" s="149"/>
      <c r="BH27" s="149"/>
      <c r="BI27" s="149"/>
      <c r="BJ27" s="149"/>
      <c r="BK27" s="149"/>
      <c r="BL27" s="149"/>
      <c r="BM27" s="149"/>
      <c r="BN27" s="149"/>
      <c r="BO27" s="149"/>
      <c r="BP27" s="149"/>
      <c r="BQ27" s="149"/>
      <c r="BR27" s="149"/>
      <c r="BS27" s="149"/>
      <c r="BT27" s="149"/>
      <c r="BU27" s="149"/>
      <c r="BV27" s="149"/>
      <c r="BW27" s="149"/>
      <c r="BX27" s="149"/>
      <c r="BY27" s="149"/>
      <c r="BZ27" s="149"/>
      <c r="CA27" s="149"/>
      <c r="CB27" s="149"/>
      <c r="CC27" s="149"/>
      <c r="CD27" s="149"/>
      <c r="CE27" s="149"/>
      <c r="CF27" s="149"/>
      <c r="CG27" s="149"/>
      <c r="CH27" s="149"/>
      <c r="CI27" s="149"/>
      <c r="CJ27" s="149"/>
      <c r="CK27" s="149"/>
      <c r="CL27" s="149"/>
      <c r="CM27" s="149"/>
      <c r="CN27" s="149"/>
      <c r="CO27" s="149"/>
      <c r="CP27" s="149"/>
      <c r="CQ27" s="149"/>
      <c r="CR27" s="149"/>
      <c r="CS27" s="149"/>
      <c r="CT27" s="149"/>
      <c r="CU27" s="149"/>
      <c r="CV27" s="149"/>
      <c r="CW27" s="149"/>
      <c r="CX27" s="149"/>
      <c r="CY27" s="149"/>
      <c r="CZ27" s="149"/>
      <c r="DA27" s="149"/>
      <c r="DB27" s="149"/>
      <c r="DC27" s="149"/>
      <c r="DD27" s="149"/>
      <c r="DE27" s="149"/>
      <c r="DF27" s="149"/>
    </row>
    <row r="28" spans="1:110" s="150" customFormat="1">
      <c r="A28" s="426"/>
      <c r="B28" s="152"/>
      <c r="C28" s="149"/>
      <c r="D28" s="290"/>
      <c r="E28" s="272"/>
      <c r="F28" s="252">
        <f t="shared" si="0"/>
        <v>0</v>
      </c>
      <c r="G28" s="147"/>
      <c r="H28" s="148"/>
      <c r="I28" s="148"/>
      <c r="J28" s="149"/>
      <c r="K28" s="149"/>
      <c r="L28" s="149"/>
      <c r="M28" s="149"/>
      <c r="N28" s="149"/>
      <c r="O28" s="149"/>
      <c r="P28" s="149"/>
      <c r="Q28" s="149"/>
      <c r="R28" s="149"/>
      <c r="S28" s="149"/>
      <c r="T28" s="149"/>
      <c r="U28" s="149"/>
      <c r="V28" s="149"/>
      <c r="W28" s="149"/>
      <c r="X28" s="149"/>
      <c r="Y28" s="149"/>
      <c r="Z28" s="149"/>
      <c r="AA28" s="149"/>
      <c r="AB28" s="149"/>
      <c r="AC28" s="149"/>
      <c r="AD28" s="149"/>
      <c r="AE28" s="149"/>
      <c r="AF28" s="149"/>
      <c r="AG28" s="149"/>
      <c r="AH28" s="149"/>
      <c r="AI28" s="149"/>
      <c r="AJ28" s="149"/>
      <c r="AK28" s="149"/>
      <c r="AL28" s="149"/>
      <c r="AM28" s="149"/>
      <c r="AN28" s="149"/>
      <c r="AO28" s="149"/>
      <c r="AP28" s="149"/>
      <c r="AQ28" s="149"/>
      <c r="AR28" s="149"/>
      <c r="AS28" s="149"/>
      <c r="AT28" s="149"/>
      <c r="AU28" s="149"/>
      <c r="AV28" s="149"/>
      <c r="AW28" s="149"/>
      <c r="AX28" s="149"/>
      <c r="AY28" s="149"/>
      <c r="AZ28" s="149"/>
      <c r="BA28" s="149"/>
      <c r="BB28" s="149"/>
      <c r="BC28" s="149"/>
      <c r="BD28" s="149"/>
      <c r="BE28" s="149"/>
      <c r="BF28" s="149"/>
      <c r="BG28" s="149"/>
      <c r="BH28" s="149"/>
      <c r="BI28" s="149"/>
      <c r="BJ28" s="149"/>
      <c r="BK28" s="149"/>
      <c r="BL28" s="149"/>
      <c r="BM28" s="149"/>
      <c r="BN28" s="149"/>
      <c r="BO28" s="149"/>
      <c r="BP28" s="149"/>
      <c r="BQ28" s="149"/>
      <c r="BR28" s="149"/>
      <c r="BS28" s="149"/>
      <c r="BT28" s="149"/>
      <c r="BU28" s="149"/>
      <c r="BV28" s="149"/>
      <c r="BW28" s="149"/>
      <c r="BX28" s="149"/>
      <c r="BY28" s="149"/>
      <c r="BZ28" s="149"/>
      <c r="CA28" s="149"/>
      <c r="CB28" s="149"/>
      <c r="CC28" s="149"/>
      <c r="CD28" s="149"/>
      <c r="CE28" s="149"/>
      <c r="CF28" s="149"/>
      <c r="CG28" s="149"/>
      <c r="CH28" s="149"/>
      <c r="CI28" s="149"/>
      <c r="CJ28" s="149"/>
      <c r="CK28" s="149"/>
      <c r="CL28" s="149"/>
      <c r="CM28" s="149"/>
      <c r="CN28" s="149"/>
      <c r="CO28" s="149"/>
      <c r="CP28" s="149"/>
      <c r="CQ28" s="149"/>
      <c r="CR28" s="149"/>
      <c r="CS28" s="149"/>
      <c r="CT28" s="149"/>
      <c r="CU28" s="149"/>
      <c r="CV28" s="149"/>
      <c r="CW28" s="149"/>
      <c r="CX28" s="149"/>
      <c r="CY28" s="149"/>
      <c r="CZ28" s="149"/>
      <c r="DA28" s="149"/>
      <c r="DB28" s="149"/>
      <c r="DC28" s="149"/>
      <c r="DD28" s="149"/>
      <c r="DE28" s="149"/>
      <c r="DF28" s="149"/>
    </row>
    <row r="29" spans="1:110" s="150" customFormat="1" ht="75">
      <c r="A29" s="426" t="s">
        <v>15</v>
      </c>
      <c r="B29" s="145" t="s">
        <v>265</v>
      </c>
      <c r="C29" s="146" t="s">
        <v>50</v>
      </c>
      <c r="D29" s="289">
        <v>31</v>
      </c>
      <c r="E29" s="271"/>
      <c r="F29" s="252">
        <f t="shared" si="0"/>
        <v>0</v>
      </c>
      <c r="G29" s="147"/>
      <c r="H29" s="148"/>
      <c r="I29" s="148"/>
      <c r="J29" s="149"/>
      <c r="K29" s="149"/>
      <c r="L29" s="149"/>
      <c r="M29" s="149"/>
      <c r="N29" s="149"/>
      <c r="O29" s="149"/>
      <c r="P29" s="149"/>
      <c r="Q29" s="149"/>
      <c r="R29" s="149"/>
      <c r="S29" s="149"/>
      <c r="T29" s="149"/>
      <c r="U29" s="149"/>
      <c r="V29" s="149"/>
      <c r="W29" s="149"/>
      <c r="X29" s="149"/>
      <c r="Y29" s="149"/>
      <c r="Z29" s="149"/>
      <c r="AA29" s="149"/>
      <c r="AB29" s="149"/>
      <c r="AC29" s="149"/>
      <c r="AD29" s="149"/>
      <c r="AE29" s="149"/>
      <c r="AF29" s="149"/>
      <c r="AG29" s="149"/>
      <c r="AH29" s="149"/>
      <c r="AI29" s="149"/>
      <c r="AJ29" s="149"/>
      <c r="AK29" s="149"/>
      <c r="AL29" s="149"/>
      <c r="AM29" s="149"/>
      <c r="AN29" s="149"/>
      <c r="AO29" s="149"/>
      <c r="AP29" s="149"/>
      <c r="AQ29" s="149"/>
      <c r="AR29" s="149"/>
      <c r="AS29" s="149"/>
      <c r="AT29" s="149"/>
      <c r="AU29" s="149"/>
      <c r="AV29" s="149"/>
      <c r="AW29" s="149"/>
      <c r="AX29" s="149"/>
      <c r="AY29" s="149"/>
      <c r="AZ29" s="149"/>
      <c r="BA29" s="149"/>
      <c r="BB29" s="149"/>
      <c r="BC29" s="149"/>
      <c r="BD29" s="149"/>
      <c r="BE29" s="149"/>
      <c r="BF29" s="149"/>
      <c r="BG29" s="149"/>
      <c r="BH29" s="149"/>
      <c r="BI29" s="149"/>
      <c r="BJ29" s="149"/>
      <c r="BK29" s="149"/>
      <c r="BL29" s="149"/>
      <c r="BM29" s="149"/>
      <c r="BN29" s="149"/>
      <c r="BO29" s="149"/>
      <c r="BP29" s="149"/>
      <c r="BQ29" s="149"/>
      <c r="BR29" s="149"/>
      <c r="BS29" s="149"/>
      <c r="BT29" s="149"/>
      <c r="BU29" s="149"/>
      <c r="BV29" s="149"/>
      <c r="BW29" s="149"/>
      <c r="BX29" s="149"/>
      <c r="BY29" s="149"/>
      <c r="BZ29" s="149"/>
      <c r="CA29" s="149"/>
      <c r="CB29" s="149"/>
      <c r="CC29" s="149"/>
      <c r="CD29" s="149"/>
      <c r="CE29" s="149"/>
      <c r="CF29" s="149"/>
      <c r="CG29" s="149"/>
      <c r="CH29" s="149"/>
      <c r="CI29" s="149"/>
      <c r="CJ29" s="149"/>
      <c r="CK29" s="149"/>
      <c r="CL29" s="149"/>
      <c r="CM29" s="149"/>
      <c r="CN29" s="149"/>
      <c r="CO29" s="149"/>
      <c r="CP29" s="149"/>
      <c r="CQ29" s="149"/>
      <c r="CR29" s="149"/>
      <c r="CS29" s="149"/>
      <c r="CT29" s="149"/>
      <c r="CU29" s="149"/>
      <c r="CV29" s="149"/>
      <c r="CW29" s="149"/>
      <c r="CX29" s="149"/>
      <c r="CY29" s="149"/>
      <c r="CZ29" s="149"/>
      <c r="DA29" s="149"/>
      <c r="DB29" s="149"/>
      <c r="DC29" s="149"/>
      <c r="DD29" s="149"/>
      <c r="DE29" s="149"/>
      <c r="DF29" s="149"/>
    </row>
    <row r="30" spans="1:110" s="150" customFormat="1">
      <c r="A30" s="426"/>
      <c r="B30" s="152"/>
      <c r="C30" s="149"/>
      <c r="D30" s="290"/>
      <c r="E30" s="272"/>
      <c r="F30" s="252">
        <f t="shared" si="0"/>
        <v>0</v>
      </c>
      <c r="G30" s="147"/>
      <c r="I30" s="148"/>
      <c r="J30" s="149"/>
      <c r="K30" s="149"/>
      <c r="L30" s="149"/>
      <c r="M30" s="149"/>
      <c r="N30" s="149"/>
      <c r="O30" s="149"/>
      <c r="P30" s="149"/>
      <c r="Q30" s="149"/>
      <c r="R30" s="149"/>
      <c r="S30" s="149"/>
      <c r="T30" s="149"/>
      <c r="U30" s="149"/>
      <c r="V30" s="149"/>
      <c r="W30" s="149"/>
      <c r="X30" s="149"/>
      <c r="Y30" s="149"/>
      <c r="Z30" s="149"/>
      <c r="AA30" s="149"/>
      <c r="AB30" s="149"/>
      <c r="AC30" s="149"/>
      <c r="AD30" s="149"/>
      <c r="AE30" s="149"/>
      <c r="AF30" s="149"/>
      <c r="AG30" s="149"/>
      <c r="AH30" s="149"/>
      <c r="AI30" s="149"/>
      <c r="AJ30" s="149"/>
      <c r="AK30" s="149"/>
      <c r="AL30" s="149"/>
      <c r="AM30" s="149"/>
      <c r="AN30" s="149"/>
      <c r="AO30" s="149"/>
      <c r="AP30" s="149"/>
      <c r="AQ30" s="149"/>
      <c r="AR30" s="149"/>
      <c r="AS30" s="149"/>
      <c r="AT30" s="149"/>
      <c r="AU30" s="149"/>
      <c r="AV30" s="149"/>
      <c r="AW30" s="149"/>
      <c r="AX30" s="149"/>
      <c r="AY30" s="149"/>
      <c r="AZ30" s="149"/>
      <c r="BA30" s="149"/>
      <c r="BB30" s="149"/>
      <c r="BC30" s="149"/>
      <c r="BD30" s="149"/>
      <c r="BE30" s="149"/>
      <c r="BF30" s="149"/>
      <c r="BG30" s="149"/>
      <c r="BH30" s="149"/>
      <c r="BI30" s="149"/>
      <c r="BJ30" s="149"/>
      <c r="BK30" s="149"/>
      <c r="BL30" s="149"/>
      <c r="BM30" s="149"/>
      <c r="BN30" s="149"/>
      <c r="BO30" s="149"/>
      <c r="BP30" s="149"/>
      <c r="BQ30" s="149"/>
      <c r="BR30" s="149"/>
      <c r="BS30" s="149"/>
      <c r="BT30" s="149"/>
      <c r="BU30" s="149"/>
      <c r="BV30" s="149"/>
      <c r="BW30" s="149"/>
      <c r="BX30" s="149"/>
      <c r="BY30" s="149"/>
      <c r="BZ30" s="149"/>
      <c r="CA30" s="149"/>
      <c r="CB30" s="149"/>
      <c r="CC30" s="149"/>
      <c r="CD30" s="149"/>
      <c r="CE30" s="149"/>
      <c r="CF30" s="149"/>
      <c r="CG30" s="149"/>
      <c r="CH30" s="149"/>
      <c r="CI30" s="149"/>
      <c r="CJ30" s="149"/>
      <c r="CK30" s="149"/>
      <c r="CL30" s="149"/>
      <c r="CM30" s="149"/>
      <c r="CN30" s="149"/>
      <c r="CO30" s="149"/>
      <c r="CP30" s="149"/>
      <c r="CQ30" s="149"/>
      <c r="CR30" s="149"/>
      <c r="CS30" s="149"/>
      <c r="CT30" s="149"/>
      <c r="CU30" s="149"/>
      <c r="CV30" s="149"/>
      <c r="CW30" s="149"/>
      <c r="CX30" s="149"/>
      <c r="CY30" s="149"/>
      <c r="CZ30" s="149"/>
      <c r="DA30" s="149"/>
      <c r="DB30" s="149"/>
      <c r="DC30" s="149"/>
      <c r="DD30" s="149"/>
      <c r="DE30" s="149"/>
      <c r="DF30" s="149"/>
    </row>
    <row r="31" spans="1:110" s="150" customFormat="1" ht="60">
      <c r="A31" s="426" t="s">
        <v>17</v>
      </c>
      <c r="B31" s="145" t="s">
        <v>256</v>
      </c>
      <c r="C31" s="146" t="s">
        <v>50</v>
      </c>
      <c r="D31" s="289">
        <v>37.1</v>
      </c>
      <c r="E31" s="271"/>
      <c r="F31" s="252">
        <f t="shared" si="0"/>
        <v>0</v>
      </c>
      <c r="G31" s="147"/>
      <c r="H31" s="148"/>
      <c r="I31" s="148"/>
      <c r="J31" s="149"/>
      <c r="K31" s="149"/>
      <c r="L31" s="149"/>
      <c r="M31" s="149"/>
      <c r="N31" s="149"/>
      <c r="O31" s="149"/>
      <c r="P31" s="149"/>
      <c r="Q31" s="149"/>
      <c r="R31" s="149"/>
      <c r="S31" s="149"/>
      <c r="T31" s="149"/>
      <c r="U31" s="149"/>
      <c r="V31" s="149"/>
      <c r="W31" s="149"/>
      <c r="X31" s="149"/>
      <c r="Y31" s="149"/>
      <c r="Z31" s="149"/>
      <c r="AA31" s="149"/>
      <c r="AB31" s="149"/>
      <c r="AC31" s="149"/>
      <c r="AD31" s="149"/>
      <c r="AE31" s="149"/>
      <c r="AF31" s="149"/>
      <c r="AG31" s="149"/>
      <c r="AH31" s="149"/>
      <c r="AI31" s="149"/>
      <c r="AJ31" s="149"/>
      <c r="AK31" s="149"/>
      <c r="AL31" s="149"/>
      <c r="AM31" s="149"/>
      <c r="AN31" s="149"/>
      <c r="AO31" s="149"/>
      <c r="AP31" s="149"/>
      <c r="AQ31" s="149"/>
      <c r="AR31" s="149"/>
      <c r="AS31" s="149"/>
      <c r="AT31" s="149"/>
      <c r="AU31" s="149"/>
      <c r="AV31" s="149"/>
      <c r="AW31" s="149"/>
      <c r="AX31" s="149"/>
      <c r="AY31" s="149"/>
      <c r="AZ31" s="149"/>
      <c r="BA31" s="149"/>
      <c r="BB31" s="149"/>
      <c r="BC31" s="149"/>
      <c r="BD31" s="149"/>
      <c r="BE31" s="149"/>
      <c r="BF31" s="149"/>
      <c r="BG31" s="149"/>
      <c r="BH31" s="149"/>
      <c r="BI31" s="149"/>
      <c r="BJ31" s="149"/>
      <c r="BK31" s="149"/>
      <c r="BL31" s="149"/>
      <c r="BM31" s="149"/>
      <c r="BN31" s="149"/>
      <c r="BO31" s="149"/>
      <c r="BP31" s="149"/>
      <c r="BQ31" s="149"/>
      <c r="BR31" s="149"/>
      <c r="BS31" s="149"/>
      <c r="BT31" s="149"/>
      <c r="BU31" s="149"/>
      <c r="BV31" s="149"/>
      <c r="BW31" s="149"/>
      <c r="BX31" s="149"/>
      <c r="BY31" s="149"/>
      <c r="BZ31" s="149"/>
      <c r="CA31" s="149"/>
      <c r="CB31" s="149"/>
      <c r="CC31" s="149"/>
      <c r="CD31" s="149"/>
      <c r="CE31" s="149"/>
      <c r="CF31" s="149"/>
      <c r="CG31" s="149"/>
      <c r="CH31" s="149"/>
      <c r="CI31" s="149"/>
      <c r="CJ31" s="149"/>
      <c r="CK31" s="149"/>
      <c r="CL31" s="149"/>
      <c r="CM31" s="149"/>
      <c r="CN31" s="149"/>
      <c r="CO31" s="149"/>
      <c r="CP31" s="149"/>
      <c r="CQ31" s="149"/>
      <c r="CR31" s="149"/>
      <c r="CS31" s="149"/>
      <c r="CT31" s="149"/>
      <c r="CU31" s="149"/>
      <c r="CV31" s="149"/>
      <c r="CW31" s="149"/>
      <c r="CX31" s="149"/>
      <c r="CY31" s="149"/>
      <c r="CZ31" s="149"/>
      <c r="DA31" s="149"/>
      <c r="DB31" s="149"/>
      <c r="DC31" s="149"/>
      <c r="DD31" s="149"/>
      <c r="DE31" s="149"/>
      <c r="DF31" s="149"/>
    </row>
    <row r="32" spans="1:110" s="150" customFormat="1">
      <c r="A32" s="426"/>
      <c r="B32" s="152"/>
      <c r="C32" s="149"/>
      <c r="D32" s="290"/>
      <c r="E32" s="272"/>
      <c r="F32" s="252">
        <f t="shared" si="0"/>
        <v>0</v>
      </c>
      <c r="G32" s="147"/>
      <c r="H32" s="148"/>
      <c r="I32" s="148"/>
      <c r="J32" s="149"/>
      <c r="K32" s="149"/>
      <c r="L32" s="149"/>
      <c r="M32" s="149"/>
      <c r="N32" s="149"/>
      <c r="O32" s="149"/>
      <c r="P32" s="149"/>
      <c r="Q32" s="149"/>
      <c r="R32" s="149"/>
      <c r="S32" s="149"/>
      <c r="T32" s="149"/>
      <c r="U32" s="149"/>
      <c r="V32" s="149"/>
      <c r="W32" s="149"/>
      <c r="X32" s="149"/>
      <c r="Y32" s="149"/>
      <c r="Z32" s="149"/>
      <c r="AA32" s="149"/>
      <c r="AB32" s="149"/>
      <c r="AC32" s="149"/>
      <c r="AD32" s="149"/>
      <c r="AE32" s="149"/>
      <c r="AF32" s="149"/>
      <c r="AG32" s="149"/>
      <c r="AH32" s="149"/>
      <c r="AI32" s="149"/>
      <c r="AJ32" s="149"/>
      <c r="AK32" s="149"/>
      <c r="AL32" s="149"/>
      <c r="AM32" s="149"/>
      <c r="AN32" s="149"/>
      <c r="AO32" s="149"/>
      <c r="AP32" s="149"/>
      <c r="AQ32" s="149"/>
      <c r="AR32" s="149"/>
      <c r="AS32" s="149"/>
      <c r="AT32" s="149"/>
      <c r="AU32" s="149"/>
      <c r="AV32" s="149"/>
      <c r="AW32" s="149"/>
      <c r="AX32" s="149"/>
      <c r="AY32" s="149"/>
      <c r="AZ32" s="149"/>
      <c r="BA32" s="149"/>
      <c r="BB32" s="149"/>
      <c r="BC32" s="149"/>
      <c r="BD32" s="149"/>
      <c r="BE32" s="149"/>
      <c r="BF32" s="149"/>
      <c r="BG32" s="149"/>
      <c r="BH32" s="149"/>
      <c r="BI32" s="149"/>
      <c r="BJ32" s="149"/>
      <c r="BK32" s="149"/>
      <c r="BL32" s="149"/>
      <c r="BM32" s="149"/>
      <c r="BN32" s="149"/>
      <c r="BO32" s="149"/>
      <c r="BP32" s="149"/>
      <c r="BQ32" s="149"/>
      <c r="BR32" s="149"/>
      <c r="BS32" s="149"/>
      <c r="BT32" s="149"/>
      <c r="BU32" s="149"/>
      <c r="BV32" s="149"/>
      <c r="BW32" s="149"/>
      <c r="BX32" s="149"/>
      <c r="BY32" s="149"/>
      <c r="BZ32" s="149"/>
      <c r="CA32" s="149"/>
      <c r="CB32" s="149"/>
      <c r="CC32" s="149"/>
      <c r="CD32" s="149"/>
      <c r="CE32" s="149"/>
      <c r="CF32" s="149"/>
      <c r="CG32" s="149"/>
      <c r="CH32" s="149"/>
      <c r="CI32" s="149"/>
      <c r="CJ32" s="149"/>
      <c r="CK32" s="149"/>
      <c r="CL32" s="149"/>
      <c r="CM32" s="149"/>
      <c r="CN32" s="149"/>
      <c r="CO32" s="149"/>
      <c r="CP32" s="149"/>
      <c r="CQ32" s="149"/>
      <c r="CR32" s="149"/>
      <c r="CS32" s="149"/>
      <c r="CT32" s="149"/>
      <c r="CU32" s="149"/>
      <c r="CV32" s="149"/>
      <c r="CW32" s="149"/>
      <c r="CX32" s="149"/>
      <c r="CY32" s="149"/>
      <c r="CZ32" s="149"/>
      <c r="DA32" s="149"/>
      <c r="DB32" s="149"/>
      <c r="DC32" s="149"/>
      <c r="DD32" s="149"/>
      <c r="DE32" s="149"/>
      <c r="DF32" s="149"/>
    </row>
    <row r="33" spans="1:110" s="150" customFormat="1" ht="45">
      <c r="A33" s="426" t="s">
        <v>19</v>
      </c>
      <c r="B33" s="145" t="s">
        <v>257</v>
      </c>
      <c r="C33" s="146" t="s">
        <v>55</v>
      </c>
      <c r="D33" s="289">
        <v>8</v>
      </c>
      <c r="E33" s="271"/>
      <c r="F33" s="252">
        <f t="shared" si="0"/>
        <v>0</v>
      </c>
      <c r="G33" s="147"/>
      <c r="H33" s="148"/>
      <c r="I33" s="148"/>
      <c r="J33" s="149"/>
      <c r="K33" s="149"/>
      <c r="L33" s="149"/>
      <c r="M33" s="149"/>
      <c r="N33" s="149"/>
      <c r="O33" s="149"/>
      <c r="P33" s="149"/>
      <c r="Q33" s="149"/>
      <c r="R33" s="149"/>
      <c r="S33" s="149"/>
      <c r="T33" s="149"/>
      <c r="U33" s="149"/>
      <c r="V33" s="149"/>
      <c r="W33" s="149"/>
      <c r="X33" s="149"/>
      <c r="Y33" s="149"/>
      <c r="Z33" s="149"/>
      <c r="AA33" s="149"/>
      <c r="AB33" s="149"/>
      <c r="AC33" s="149"/>
      <c r="AD33" s="149"/>
      <c r="AE33" s="149"/>
      <c r="AF33" s="149"/>
      <c r="AG33" s="149"/>
      <c r="AH33" s="149"/>
      <c r="AI33" s="149"/>
      <c r="AJ33" s="149"/>
      <c r="AK33" s="149"/>
      <c r="AL33" s="149"/>
      <c r="AM33" s="149"/>
      <c r="AN33" s="149"/>
      <c r="AO33" s="149"/>
      <c r="AP33" s="149"/>
      <c r="AQ33" s="149"/>
      <c r="AR33" s="149"/>
      <c r="AS33" s="149"/>
      <c r="AT33" s="149"/>
      <c r="AU33" s="149"/>
      <c r="AV33" s="149"/>
      <c r="AW33" s="149"/>
      <c r="AX33" s="149"/>
      <c r="AY33" s="149"/>
      <c r="AZ33" s="149"/>
      <c r="BA33" s="149"/>
      <c r="BB33" s="149"/>
      <c r="BC33" s="149"/>
      <c r="BD33" s="149"/>
      <c r="BE33" s="149"/>
      <c r="BF33" s="149"/>
      <c r="BG33" s="149"/>
      <c r="BH33" s="149"/>
      <c r="BI33" s="149"/>
      <c r="BJ33" s="149"/>
      <c r="BK33" s="149"/>
      <c r="BL33" s="149"/>
      <c r="BM33" s="149"/>
      <c r="BN33" s="149"/>
      <c r="BO33" s="149"/>
      <c r="BP33" s="149"/>
      <c r="BQ33" s="149"/>
      <c r="BR33" s="149"/>
      <c r="BS33" s="149"/>
      <c r="BT33" s="149"/>
      <c r="BU33" s="149"/>
      <c r="BV33" s="149"/>
      <c r="BW33" s="149"/>
      <c r="BX33" s="149"/>
      <c r="BY33" s="149"/>
      <c r="BZ33" s="149"/>
      <c r="CA33" s="149"/>
      <c r="CB33" s="149"/>
      <c r="CC33" s="149"/>
      <c r="CD33" s="149"/>
      <c r="CE33" s="149"/>
      <c r="CF33" s="149"/>
      <c r="CG33" s="149"/>
      <c r="CH33" s="149"/>
      <c r="CI33" s="149"/>
      <c r="CJ33" s="149"/>
      <c r="CK33" s="149"/>
      <c r="CL33" s="149"/>
      <c r="CM33" s="149"/>
      <c r="CN33" s="149"/>
      <c r="CO33" s="149"/>
      <c r="CP33" s="149"/>
      <c r="CQ33" s="149"/>
      <c r="CR33" s="149"/>
      <c r="CS33" s="149"/>
      <c r="CT33" s="149"/>
      <c r="CU33" s="149"/>
      <c r="CV33" s="149"/>
      <c r="CW33" s="149"/>
      <c r="CX33" s="149"/>
      <c r="CY33" s="149"/>
      <c r="CZ33" s="149"/>
      <c r="DA33" s="149"/>
      <c r="DB33" s="149"/>
      <c r="DC33" s="149"/>
      <c r="DD33" s="149"/>
      <c r="DE33" s="149"/>
      <c r="DF33" s="149"/>
    </row>
    <row r="34" spans="1:110" s="150" customFormat="1">
      <c r="A34" s="426"/>
      <c r="B34" s="152"/>
      <c r="C34" s="149"/>
      <c r="D34" s="290"/>
      <c r="E34" s="272"/>
      <c r="F34" s="252">
        <f t="shared" si="0"/>
        <v>0</v>
      </c>
      <c r="G34" s="147"/>
      <c r="H34" s="148"/>
      <c r="I34" s="148"/>
      <c r="J34" s="149"/>
      <c r="K34" s="149"/>
      <c r="L34" s="149"/>
      <c r="M34" s="149"/>
      <c r="N34" s="149"/>
      <c r="O34" s="149"/>
      <c r="P34" s="149"/>
      <c r="Q34" s="149"/>
      <c r="R34" s="149"/>
      <c r="S34" s="149"/>
      <c r="T34" s="149"/>
      <c r="U34" s="149"/>
      <c r="V34" s="149"/>
      <c r="W34" s="149"/>
      <c r="X34" s="149"/>
      <c r="Y34" s="149"/>
      <c r="Z34" s="149"/>
      <c r="AA34" s="149"/>
      <c r="AB34" s="149"/>
      <c r="AC34" s="149"/>
      <c r="AD34" s="149"/>
      <c r="AE34" s="149"/>
      <c r="AF34" s="149"/>
      <c r="AG34" s="149"/>
      <c r="AH34" s="149"/>
      <c r="AI34" s="149"/>
      <c r="AJ34" s="149"/>
      <c r="AK34" s="149"/>
      <c r="AL34" s="149"/>
      <c r="AM34" s="149"/>
      <c r="AN34" s="149"/>
      <c r="AO34" s="149"/>
      <c r="AP34" s="149"/>
      <c r="AQ34" s="149"/>
      <c r="AR34" s="149"/>
      <c r="AS34" s="149"/>
      <c r="AT34" s="149"/>
      <c r="AU34" s="149"/>
      <c r="AV34" s="149"/>
      <c r="AW34" s="149"/>
      <c r="AX34" s="149"/>
      <c r="AY34" s="149"/>
      <c r="AZ34" s="149"/>
      <c r="BA34" s="149"/>
      <c r="BB34" s="149"/>
      <c r="BC34" s="149"/>
      <c r="BD34" s="149"/>
      <c r="BE34" s="149"/>
      <c r="BF34" s="149"/>
      <c r="BG34" s="149"/>
      <c r="BH34" s="149"/>
      <c r="BI34" s="149"/>
      <c r="BJ34" s="149"/>
      <c r="BK34" s="149"/>
      <c r="BL34" s="149"/>
      <c r="BM34" s="149"/>
      <c r="BN34" s="149"/>
      <c r="BO34" s="149"/>
      <c r="BP34" s="149"/>
      <c r="BQ34" s="149"/>
      <c r="BR34" s="149"/>
      <c r="BS34" s="149"/>
      <c r="BT34" s="149"/>
      <c r="BU34" s="149"/>
      <c r="BV34" s="149"/>
      <c r="BW34" s="149"/>
      <c r="BX34" s="149"/>
      <c r="BY34" s="149"/>
      <c r="BZ34" s="149"/>
      <c r="CA34" s="149"/>
      <c r="CB34" s="149"/>
      <c r="CC34" s="149"/>
      <c r="CD34" s="149"/>
      <c r="CE34" s="149"/>
      <c r="CF34" s="149"/>
      <c r="CG34" s="149"/>
      <c r="CH34" s="149"/>
      <c r="CI34" s="149"/>
      <c r="CJ34" s="149"/>
      <c r="CK34" s="149"/>
      <c r="CL34" s="149"/>
      <c r="CM34" s="149"/>
      <c r="CN34" s="149"/>
      <c r="CO34" s="149"/>
      <c r="CP34" s="149"/>
      <c r="CQ34" s="149"/>
      <c r="CR34" s="149"/>
      <c r="CS34" s="149"/>
      <c r="CT34" s="149"/>
      <c r="CU34" s="149"/>
      <c r="CV34" s="149"/>
      <c r="CW34" s="149"/>
      <c r="CX34" s="149"/>
      <c r="CY34" s="149"/>
      <c r="CZ34" s="149"/>
      <c r="DA34" s="149"/>
      <c r="DB34" s="149"/>
      <c r="DC34" s="149"/>
      <c r="DD34" s="149"/>
      <c r="DE34" s="149"/>
      <c r="DF34" s="149"/>
    </row>
    <row r="35" spans="1:110" s="150" customFormat="1" ht="60">
      <c r="A35" s="426" t="s">
        <v>20</v>
      </c>
      <c r="B35" s="145" t="s">
        <v>258</v>
      </c>
      <c r="D35" s="291"/>
      <c r="E35" s="273"/>
      <c r="F35" s="252">
        <f t="shared" si="0"/>
        <v>0</v>
      </c>
      <c r="G35" s="147"/>
      <c r="H35" s="148"/>
      <c r="I35" s="148"/>
      <c r="J35" s="149"/>
      <c r="K35" s="149"/>
      <c r="L35" s="149"/>
      <c r="M35" s="149"/>
      <c r="N35" s="149"/>
      <c r="O35" s="149"/>
      <c r="P35" s="149"/>
      <c r="Q35" s="149"/>
      <c r="R35" s="149"/>
      <c r="S35" s="149"/>
      <c r="T35" s="149"/>
      <c r="U35" s="149"/>
      <c r="V35" s="149"/>
      <c r="W35" s="149"/>
      <c r="X35" s="149"/>
      <c r="Y35" s="149"/>
      <c r="Z35" s="149"/>
      <c r="AA35" s="149"/>
      <c r="AB35" s="149"/>
      <c r="AC35" s="149"/>
      <c r="AD35" s="149"/>
      <c r="AE35" s="149"/>
      <c r="AF35" s="149"/>
      <c r="AG35" s="149"/>
      <c r="AH35" s="149"/>
      <c r="AI35" s="149"/>
      <c r="AJ35" s="149"/>
      <c r="AK35" s="149"/>
      <c r="AL35" s="149"/>
      <c r="AM35" s="149"/>
      <c r="AN35" s="149"/>
      <c r="AO35" s="149"/>
      <c r="AP35" s="149"/>
      <c r="AQ35" s="149"/>
      <c r="AR35" s="149"/>
      <c r="AS35" s="149"/>
      <c r="AT35" s="149"/>
      <c r="AU35" s="149"/>
      <c r="AV35" s="149"/>
      <c r="AW35" s="149"/>
      <c r="AX35" s="149"/>
      <c r="AY35" s="149"/>
      <c r="AZ35" s="149"/>
      <c r="BA35" s="149"/>
      <c r="BB35" s="149"/>
      <c r="BC35" s="149"/>
      <c r="BD35" s="149"/>
      <c r="BE35" s="149"/>
      <c r="BF35" s="149"/>
      <c r="BG35" s="149"/>
      <c r="BH35" s="149"/>
      <c r="BI35" s="149"/>
      <c r="BJ35" s="149"/>
      <c r="BK35" s="149"/>
      <c r="BL35" s="149"/>
      <c r="BM35" s="149"/>
      <c r="BN35" s="149"/>
      <c r="BO35" s="149"/>
      <c r="BP35" s="149"/>
      <c r="BQ35" s="149"/>
      <c r="BR35" s="149"/>
      <c r="BS35" s="149"/>
      <c r="BT35" s="149"/>
      <c r="BU35" s="149"/>
      <c r="BV35" s="149"/>
      <c r="BW35" s="149"/>
      <c r="BX35" s="149"/>
      <c r="BY35" s="149"/>
      <c r="BZ35" s="149"/>
      <c r="CA35" s="149"/>
      <c r="CB35" s="149"/>
      <c r="CC35" s="149"/>
      <c r="CD35" s="149"/>
      <c r="CE35" s="149"/>
      <c r="CF35" s="149"/>
      <c r="CG35" s="149"/>
      <c r="CH35" s="149"/>
      <c r="CI35" s="149"/>
      <c r="CJ35" s="149"/>
      <c r="CK35" s="149"/>
      <c r="CL35" s="149"/>
      <c r="CM35" s="149"/>
      <c r="CN35" s="149"/>
      <c r="CO35" s="149"/>
      <c r="CP35" s="149"/>
      <c r="CQ35" s="149"/>
      <c r="CR35" s="149"/>
      <c r="CS35" s="149"/>
      <c r="CT35" s="149"/>
      <c r="CU35" s="149"/>
      <c r="CV35" s="149"/>
      <c r="CW35" s="149"/>
      <c r="CX35" s="149"/>
      <c r="CY35" s="149"/>
      <c r="CZ35" s="149"/>
      <c r="DA35" s="149"/>
      <c r="DB35" s="149"/>
      <c r="DC35" s="149"/>
      <c r="DD35" s="149"/>
      <c r="DE35" s="149"/>
      <c r="DF35" s="149"/>
    </row>
    <row r="36" spans="1:110" s="150" customFormat="1">
      <c r="A36" s="426" t="s">
        <v>46</v>
      </c>
      <c r="B36" s="145" t="s">
        <v>259</v>
      </c>
      <c r="C36" s="146" t="s">
        <v>50</v>
      </c>
      <c r="D36" s="289">
        <v>21.8</v>
      </c>
      <c r="E36" s="271"/>
      <c r="F36" s="252">
        <f t="shared" si="0"/>
        <v>0</v>
      </c>
      <c r="G36" s="147"/>
      <c r="H36" s="148"/>
      <c r="I36" s="148"/>
      <c r="J36" s="149"/>
      <c r="K36" s="149"/>
      <c r="L36" s="149"/>
      <c r="M36" s="149"/>
      <c r="N36" s="149"/>
      <c r="O36" s="149"/>
      <c r="P36" s="149"/>
      <c r="Q36" s="149"/>
      <c r="R36" s="149"/>
      <c r="S36" s="149"/>
      <c r="T36" s="149"/>
      <c r="U36" s="149"/>
      <c r="V36" s="149"/>
      <c r="W36" s="149"/>
      <c r="X36" s="149"/>
      <c r="Y36" s="149"/>
      <c r="Z36" s="149"/>
      <c r="AA36" s="149"/>
      <c r="AB36" s="149"/>
      <c r="AC36" s="149"/>
      <c r="AD36" s="149"/>
      <c r="AE36" s="149"/>
      <c r="AF36" s="149"/>
      <c r="AG36" s="149"/>
      <c r="AH36" s="149"/>
      <c r="AI36" s="149"/>
      <c r="AJ36" s="149"/>
      <c r="AK36" s="149"/>
      <c r="AL36" s="149"/>
      <c r="AM36" s="149"/>
      <c r="AN36" s="149"/>
      <c r="AO36" s="149"/>
      <c r="AP36" s="149"/>
      <c r="AQ36" s="149"/>
      <c r="AR36" s="149"/>
      <c r="AS36" s="149"/>
      <c r="AT36" s="149"/>
      <c r="AU36" s="149"/>
      <c r="AV36" s="149"/>
      <c r="AW36" s="149"/>
      <c r="AX36" s="149"/>
      <c r="AY36" s="149"/>
      <c r="AZ36" s="149"/>
      <c r="BA36" s="149"/>
      <c r="BB36" s="149"/>
      <c r="BC36" s="149"/>
      <c r="BD36" s="149"/>
      <c r="BE36" s="149"/>
      <c r="BF36" s="149"/>
      <c r="BG36" s="149"/>
      <c r="BH36" s="149"/>
      <c r="BI36" s="149"/>
      <c r="BJ36" s="149"/>
      <c r="BK36" s="149"/>
      <c r="BL36" s="149"/>
      <c r="BM36" s="149"/>
      <c r="BN36" s="149"/>
      <c r="BO36" s="149"/>
      <c r="BP36" s="149"/>
      <c r="BQ36" s="149"/>
      <c r="BR36" s="149"/>
      <c r="BS36" s="149"/>
      <c r="BT36" s="149"/>
      <c r="BU36" s="149"/>
      <c r="BV36" s="149"/>
      <c r="BW36" s="149"/>
      <c r="BX36" s="149"/>
      <c r="BY36" s="149"/>
      <c r="BZ36" s="149"/>
      <c r="CA36" s="149"/>
      <c r="CB36" s="149"/>
      <c r="CC36" s="149"/>
      <c r="CD36" s="149"/>
      <c r="CE36" s="149"/>
      <c r="CF36" s="149"/>
      <c r="CG36" s="149"/>
      <c r="CH36" s="149"/>
      <c r="CI36" s="149"/>
      <c r="CJ36" s="149"/>
      <c r="CK36" s="149"/>
      <c r="CL36" s="149"/>
      <c r="CM36" s="149"/>
      <c r="CN36" s="149"/>
      <c r="CO36" s="149"/>
      <c r="CP36" s="149"/>
      <c r="CQ36" s="149"/>
      <c r="CR36" s="149"/>
      <c r="CS36" s="149"/>
      <c r="CT36" s="149"/>
      <c r="CU36" s="149"/>
      <c r="CV36" s="149"/>
      <c r="CW36" s="149"/>
      <c r="CX36" s="149"/>
      <c r="CY36" s="149"/>
      <c r="CZ36" s="149"/>
      <c r="DA36" s="149"/>
      <c r="DB36" s="149"/>
      <c r="DC36" s="149"/>
      <c r="DD36" s="149"/>
      <c r="DE36" s="149"/>
      <c r="DF36" s="149"/>
    </row>
    <row r="37" spans="1:110" s="150" customFormat="1">
      <c r="A37" s="426" t="s">
        <v>48</v>
      </c>
      <c r="B37" s="145" t="s">
        <v>260</v>
      </c>
      <c r="C37" s="146" t="s">
        <v>50</v>
      </c>
      <c r="D37" s="289">
        <f>19.7+40.1</f>
        <v>59.8</v>
      </c>
      <c r="E37" s="271"/>
      <c r="F37" s="252">
        <f t="shared" si="0"/>
        <v>0</v>
      </c>
      <c r="G37" s="147"/>
      <c r="H37" s="148"/>
      <c r="I37" s="148"/>
      <c r="J37" s="149"/>
      <c r="K37" s="149"/>
      <c r="L37" s="149"/>
      <c r="M37" s="149"/>
      <c r="N37" s="149"/>
      <c r="O37" s="149"/>
      <c r="P37" s="149"/>
      <c r="Q37" s="149"/>
      <c r="R37" s="149"/>
      <c r="S37" s="149"/>
      <c r="T37" s="149"/>
      <c r="U37" s="149"/>
      <c r="V37" s="149"/>
      <c r="W37" s="149"/>
      <c r="X37" s="149"/>
      <c r="Y37" s="149"/>
      <c r="Z37" s="149"/>
      <c r="AA37" s="149"/>
      <c r="AB37" s="149"/>
      <c r="AC37" s="149"/>
      <c r="AD37" s="149"/>
      <c r="AE37" s="149"/>
      <c r="AF37" s="149"/>
      <c r="AG37" s="149"/>
      <c r="AH37" s="149"/>
      <c r="AI37" s="149"/>
      <c r="AJ37" s="149"/>
      <c r="AK37" s="149"/>
      <c r="AL37" s="149"/>
      <c r="AM37" s="149"/>
      <c r="AN37" s="149"/>
      <c r="AO37" s="149"/>
      <c r="AP37" s="149"/>
      <c r="AQ37" s="149"/>
      <c r="AR37" s="149"/>
      <c r="AS37" s="149"/>
      <c r="AT37" s="149"/>
      <c r="AU37" s="149"/>
      <c r="AV37" s="149"/>
      <c r="AW37" s="149"/>
      <c r="AX37" s="149"/>
      <c r="AY37" s="149"/>
      <c r="AZ37" s="149"/>
      <c r="BA37" s="149"/>
      <c r="BB37" s="149"/>
      <c r="BC37" s="149"/>
      <c r="BD37" s="149"/>
      <c r="BE37" s="149"/>
      <c r="BF37" s="149"/>
      <c r="BG37" s="149"/>
      <c r="BH37" s="149"/>
      <c r="BI37" s="149"/>
      <c r="BJ37" s="149"/>
      <c r="BK37" s="149"/>
      <c r="BL37" s="149"/>
      <c r="BM37" s="149"/>
      <c r="BN37" s="149"/>
      <c r="BO37" s="149"/>
      <c r="BP37" s="149"/>
      <c r="BQ37" s="149"/>
      <c r="BR37" s="149"/>
      <c r="BS37" s="149"/>
      <c r="BT37" s="149"/>
      <c r="BU37" s="149"/>
      <c r="BV37" s="149"/>
      <c r="BW37" s="149"/>
      <c r="BX37" s="149"/>
      <c r="BY37" s="149"/>
      <c r="BZ37" s="149"/>
      <c r="CA37" s="149"/>
      <c r="CB37" s="149"/>
      <c r="CC37" s="149"/>
      <c r="CD37" s="149"/>
      <c r="CE37" s="149"/>
      <c r="CF37" s="149"/>
      <c r="CG37" s="149"/>
      <c r="CH37" s="149"/>
      <c r="CI37" s="149"/>
      <c r="CJ37" s="149"/>
      <c r="CK37" s="149"/>
      <c r="CL37" s="149"/>
      <c r="CM37" s="149"/>
      <c r="CN37" s="149"/>
      <c r="CO37" s="149"/>
      <c r="CP37" s="149"/>
      <c r="CQ37" s="149"/>
      <c r="CR37" s="149"/>
      <c r="CS37" s="149"/>
      <c r="CT37" s="149"/>
      <c r="CU37" s="149"/>
      <c r="CV37" s="149"/>
      <c r="CW37" s="149"/>
      <c r="CX37" s="149"/>
      <c r="CY37" s="149"/>
      <c r="CZ37" s="149"/>
      <c r="DA37" s="149"/>
      <c r="DB37" s="149"/>
      <c r="DC37" s="149"/>
      <c r="DD37" s="149"/>
      <c r="DE37" s="149"/>
      <c r="DF37" s="149"/>
    </row>
    <row r="38" spans="1:110" s="150" customFormat="1" ht="45">
      <c r="A38" s="426" t="s">
        <v>49</v>
      </c>
      <c r="B38" s="145" t="s">
        <v>454</v>
      </c>
      <c r="C38" s="146" t="s">
        <v>50</v>
      </c>
      <c r="D38" s="289">
        <v>143.30000000000001</v>
      </c>
      <c r="E38" s="271"/>
      <c r="F38" s="252">
        <f t="shared" si="0"/>
        <v>0</v>
      </c>
      <c r="G38" s="147"/>
      <c r="H38" s="148"/>
      <c r="I38" s="148"/>
      <c r="J38" s="149"/>
      <c r="K38" s="149"/>
      <c r="L38" s="149"/>
      <c r="M38" s="149"/>
      <c r="N38" s="149"/>
      <c r="O38" s="149"/>
      <c r="P38" s="149"/>
      <c r="Q38" s="149"/>
      <c r="R38" s="149"/>
      <c r="S38" s="149"/>
      <c r="T38" s="149"/>
      <c r="U38" s="149"/>
      <c r="V38" s="149"/>
      <c r="W38" s="149"/>
      <c r="X38" s="149"/>
      <c r="Y38" s="149"/>
      <c r="Z38" s="149"/>
      <c r="AA38" s="149"/>
      <c r="AB38" s="149"/>
      <c r="AC38" s="149"/>
      <c r="AD38" s="149"/>
      <c r="AE38" s="149"/>
      <c r="AF38" s="149"/>
      <c r="AG38" s="149"/>
      <c r="AH38" s="149"/>
      <c r="AI38" s="149"/>
      <c r="AJ38" s="149"/>
      <c r="AK38" s="149"/>
      <c r="AL38" s="149"/>
      <c r="AM38" s="149"/>
      <c r="AN38" s="149"/>
      <c r="AO38" s="149"/>
      <c r="AP38" s="149"/>
      <c r="AQ38" s="149"/>
      <c r="AR38" s="149"/>
      <c r="AS38" s="149"/>
      <c r="AT38" s="149"/>
      <c r="AU38" s="149"/>
      <c r="AV38" s="149"/>
      <c r="AW38" s="149"/>
      <c r="AX38" s="149"/>
      <c r="AY38" s="149"/>
      <c r="AZ38" s="149"/>
      <c r="BA38" s="149"/>
      <c r="BB38" s="149"/>
      <c r="BC38" s="149"/>
      <c r="BD38" s="149"/>
      <c r="BE38" s="149"/>
      <c r="BF38" s="149"/>
      <c r="BG38" s="149"/>
      <c r="BH38" s="149"/>
      <c r="BI38" s="149"/>
      <c r="BJ38" s="149"/>
      <c r="BK38" s="149"/>
      <c r="BL38" s="149"/>
      <c r="BM38" s="149"/>
      <c r="BN38" s="149"/>
      <c r="BO38" s="149"/>
      <c r="BP38" s="149"/>
      <c r="BQ38" s="149"/>
      <c r="BR38" s="149"/>
      <c r="BS38" s="149"/>
      <c r="BT38" s="149"/>
      <c r="BU38" s="149"/>
      <c r="BV38" s="149"/>
      <c r="BW38" s="149"/>
      <c r="BX38" s="149"/>
      <c r="BY38" s="149"/>
      <c r="BZ38" s="149"/>
      <c r="CA38" s="149"/>
      <c r="CB38" s="149"/>
      <c r="CC38" s="149"/>
      <c r="CD38" s="149"/>
      <c r="CE38" s="149"/>
      <c r="CF38" s="149"/>
      <c r="CG38" s="149"/>
      <c r="CH38" s="149"/>
      <c r="CI38" s="149"/>
      <c r="CJ38" s="149"/>
      <c r="CK38" s="149"/>
      <c r="CL38" s="149"/>
      <c r="CM38" s="149"/>
      <c r="CN38" s="149"/>
      <c r="CO38" s="149"/>
      <c r="CP38" s="149"/>
      <c r="CQ38" s="149"/>
      <c r="CR38" s="149"/>
      <c r="CS38" s="149"/>
      <c r="CT38" s="149"/>
      <c r="CU38" s="149"/>
      <c r="CV38" s="149"/>
      <c r="CW38" s="149"/>
      <c r="CX38" s="149"/>
      <c r="CY38" s="149"/>
      <c r="CZ38" s="149"/>
      <c r="DA38" s="149"/>
      <c r="DB38" s="149"/>
      <c r="DC38" s="149"/>
      <c r="DD38" s="149"/>
      <c r="DE38" s="149"/>
      <c r="DF38" s="149"/>
    </row>
    <row r="39" spans="1:110" s="150" customFormat="1">
      <c r="A39" s="426"/>
      <c r="B39" s="152"/>
      <c r="C39" s="149"/>
      <c r="D39" s="290"/>
      <c r="E39" s="272"/>
      <c r="F39" s="252">
        <f t="shared" si="0"/>
        <v>0</v>
      </c>
      <c r="G39" s="147"/>
      <c r="H39" s="148"/>
      <c r="I39" s="148"/>
      <c r="J39" s="149"/>
      <c r="K39" s="149"/>
      <c r="L39" s="149"/>
      <c r="M39" s="149"/>
      <c r="N39" s="149"/>
      <c r="O39" s="149"/>
      <c r="P39" s="149"/>
      <c r="Q39" s="149"/>
      <c r="R39" s="149"/>
      <c r="S39" s="149"/>
      <c r="T39" s="149"/>
      <c r="U39" s="149"/>
      <c r="V39" s="149"/>
      <c r="W39" s="149"/>
      <c r="X39" s="149"/>
      <c r="Y39" s="149"/>
      <c r="Z39" s="149"/>
      <c r="AA39" s="149"/>
      <c r="AB39" s="149"/>
      <c r="AC39" s="149"/>
      <c r="AD39" s="149"/>
      <c r="AE39" s="149"/>
      <c r="AF39" s="149"/>
      <c r="AG39" s="149"/>
      <c r="AH39" s="149"/>
      <c r="AI39" s="149"/>
      <c r="AJ39" s="149"/>
      <c r="AK39" s="149"/>
      <c r="AL39" s="149"/>
      <c r="AM39" s="149"/>
      <c r="AN39" s="149"/>
      <c r="AO39" s="149"/>
      <c r="AP39" s="149"/>
      <c r="AQ39" s="149"/>
      <c r="AR39" s="149"/>
      <c r="AS39" s="149"/>
      <c r="AT39" s="149"/>
      <c r="AU39" s="149"/>
      <c r="AV39" s="149"/>
      <c r="AW39" s="149"/>
      <c r="AX39" s="149"/>
      <c r="AY39" s="149"/>
      <c r="AZ39" s="149"/>
      <c r="BA39" s="149"/>
      <c r="BB39" s="149"/>
      <c r="BC39" s="149"/>
      <c r="BD39" s="149"/>
      <c r="BE39" s="149"/>
      <c r="BF39" s="149"/>
      <c r="BG39" s="149"/>
      <c r="BH39" s="149"/>
      <c r="BI39" s="149"/>
      <c r="BJ39" s="149"/>
      <c r="BK39" s="149"/>
      <c r="BL39" s="149"/>
      <c r="BM39" s="149"/>
      <c r="BN39" s="149"/>
      <c r="BO39" s="149"/>
      <c r="BP39" s="149"/>
      <c r="BQ39" s="149"/>
      <c r="BR39" s="149"/>
      <c r="BS39" s="149"/>
      <c r="BT39" s="149"/>
      <c r="BU39" s="149"/>
      <c r="BV39" s="149"/>
      <c r="BW39" s="149"/>
      <c r="BX39" s="149"/>
      <c r="BY39" s="149"/>
      <c r="BZ39" s="149"/>
      <c r="CA39" s="149"/>
      <c r="CB39" s="149"/>
      <c r="CC39" s="149"/>
      <c r="CD39" s="149"/>
      <c r="CE39" s="149"/>
      <c r="CF39" s="149"/>
      <c r="CG39" s="149"/>
      <c r="CH39" s="149"/>
      <c r="CI39" s="149"/>
      <c r="CJ39" s="149"/>
      <c r="CK39" s="149"/>
      <c r="CL39" s="149"/>
      <c r="CM39" s="149"/>
      <c r="CN39" s="149"/>
      <c r="CO39" s="149"/>
      <c r="CP39" s="149"/>
      <c r="CQ39" s="149"/>
      <c r="CR39" s="149"/>
      <c r="CS39" s="149"/>
      <c r="CT39" s="149"/>
      <c r="CU39" s="149"/>
      <c r="CV39" s="149"/>
      <c r="CW39" s="149"/>
      <c r="CX39" s="149"/>
      <c r="CY39" s="149"/>
      <c r="CZ39" s="149"/>
      <c r="DA39" s="149"/>
      <c r="DB39" s="149"/>
      <c r="DC39" s="149"/>
      <c r="DD39" s="149"/>
      <c r="DE39" s="149"/>
      <c r="DF39" s="149"/>
    </row>
    <row r="40" spans="1:110" s="150" customFormat="1" ht="25.5">
      <c r="A40" s="387" t="s">
        <v>53</v>
      </c>
      <c r="B40" s="182" t="s">
        <v>703</v>
      </c>
      <c r="C40" s="171" t="s">
        <v>55</v>
      </c>
      <c r="D40" s="171">
        <v>8</v>
      </c>
      <c r="E40" s="378"/>
      <c r="F40" s="252">
        <f t="shared" si="0"/>
        <v>0</v>
      </c>
      <c r="G40" s="147"/>
      <c r="H40" s="148"/>
      <c r="I40" s="148"/>
      <c r="J40" s="149"/>
      <c r="K40" s="149"/>
      <c r="L40" s="149"/>
      <c r="M40" s="149"/>
      <c r="N40" s="149"/>
      <c r="O40" s="149"/>
      <c r="P40" s="149"/>
      <c r="Q40" s="149"/>
      <c r="R40" s="149"/>
      <c r="S40" s="149"/>
      <c r="T40" s="149"/>
      <c r="U40" s="149"/>
      <c r="V40" s="149"/>
      <c r="W40" s="149"/>
      <c r="X40" s="149"/>
      <c r="Y40" s="149"/>
      <c r="Z40" s="149"/>
      <c r="AA40" s="149"/>
      <c r="AB40" s="149"/>
      <c r="AC40" s="149"/>
      <c r="AD40" s="149"/>
      <c r="AE40" s="149"/>
      <c r="AF40" s="149"/>
      <c r="AG40" s="149"/>
      <c r="AH40" s="149"/>
      <c r="AI40" s="149"/>
      <c r="AJ40" s="149"/>
      <c r="AK40" s="149"/>
      <c r="AL40" s="149"/>
      <c r="AM40" s="149"/>
      <c r="AN40" s="149"/>
      <c r="AO40" s="149"/>
      <c r="AP40" s="149"/>
      <c r="AQ40" s="149"/>
      <c r="AR40" s="149"/>
      <c r="AS40" s="149"/>
      <c r="AT40" s="149"/>
      <c r="AU40" s="149"/>
      <c r="AV40" s="149"/>
      <c r="AW40" s="149"/>
      <c r="AX40" s="149"/>
      <c r="AY40" s="149"/>
      <c r="AZ40" s="149"/>
      <c r="BA40" s="149"/>
      <c r="BB40" s="149"/>
      <c r="BC40" s="149"/>
      <c r="BD40" s="149"/>
      <c r="BE40" s="149"/>
      <c r="BF40" s="149"/>
      <c r="BG40" s="149"/>
      <c r="BH40" s="149"/>
      <c r="BI40" s="149"/>
      <c r="BJ40" s="149"/>
      <c r="BK40" s="149"/>
      <c r="BL40" s="149"/>
      <c r="BM40" s="149"/>
      <c r="BN40" s="149"/>
      <c r="BO40" s="149"/>
      <c r="BP40" s="149"/>
      <c r="BQ40" s="149"/>
      <c r="BR40" s="149"/>
      <c r="BS40" s="149"/>
      <c r="BT40" s="149"/>
      <c r="BU40" s="149"/>
      <c r="BV40" s="149"/>
      <c r="BW40" s="149"/>
      <c r="BX40" s="149"/>
      <c r="BY40" s="149"/>
      <c r="BZ40" s="149"/>
      <c r="CA40" s="149"/>
      <c r="CB40" s="149"/>
      <c r="CC40" s="149"/>
      <c r="CD40" s="149"/>
      <c r="CE40" s="149"/>
      <c r="CF40" s="149"/>
      <c r="CG40" s="149"/>
      <c r="CH40" s="149"/>
      <c r="CI40" s="149"/>
      <c r="CJ40" s="149"/>
      <c r="CK40" s="149"/>
      <c r="CL40" s="149"/>
      <c r="CM40" s="149"/>
      <c r="CN40" s="149"/>
      <c r="CO40" s="149"/>
      <c r="CP40" s="149"/>
      <c r="CQ40" s="149"/>
      <c r="CR40" s="149"/>
      <c r="CS40" s="149"/>
      <c r="CT40" s="149"/>
      <c r="CU40" s="149"/>
      <c r="CV40" s="149"/>
      <c r="CW40" s="149"/>
      <c r="CX40" s="149"/>
      <c r="CY40" s="149"/>
      <c r="CZ40" s="149"/>
      <c r="DA40" s="149"/>
      <c r="DB40" s="149"/>
      <c r="DC40" s="149"/>
      <c r="DD40" s="149"/>
      <c r="DE40" s="149"/>
      <c r="DF40" s="149"/>
    </row>
    <row r="41" spans="1:110" s="150" customFormat="1">
      <c r="A41" s="387"/>
      <c r="B41" s="182"/>
      <c r="C41" s="171"/>
      <c r="D41" s="171"/>
      <c r="E41" s="378"/>
      <c r="F41" s="252">
        <f t="shared" si="0"/>
        <v>0</v>
      </c>
      <c r="G41" s="147"/>
      <c r="H41" s="148"/>
      <c r="I41" s="148"/>
      <c r="J41" s="149"/>
      <c r="K41" s="149"/>
      <c r="L41" s="149"/>
      <c r="M41" s="149"/>
      <c r="N41" s="149"/>
      <c r="O41" s="149"/>
      <c r="P41" s="149"/>
      <c r="Q41" s="149"/>
      <c r="R41" s="149"/>
      <c r="S41" s="149"/>
      <c r="T41" s="149"/>
      <c r="U41" s="149"/>
      <c r="V41" s="149"/>
      <c r="W41" s="149"/>
      <c r="X41" s="149"/>
      <c r="Y41" s="149"/>
      <c r="Z41" s="149"/>
      <c r="AA41" s="149"/>
      <c r="AB41" s="149"/>
      <c r="AC41" s="149"/>
      <c r="AD41" s="149"/>
      <c r="AE41" s="149"/>
      <c r="AF41" s="149"/>
      <c r="AG41" s="149"/>
      <c r="AH41" s="149"/>
      <c r="AI41" s="149"/>
      <c r="AJ41" s="149"/>
      <c r="AK41" s="149"/>
      <c r="AL41" s="149"/>
      <c r="AM41" s="149"/>
      <c r="AN41" s="149"/>
      <c r="AO41" s="149"/>
      <c r="AP41" s="149"/>
      <c r="AQ41" s="149"/>
      <c r="AR41" s="149"/>
      <c r="AS41" s="149"/>
      <c r="AT41" s="149"/>
      <c r="AU41" s="149"/>
      <c r="AV41" s="149"/>
      <c r="AW41" s="149"/>
      <c r="AX41" s="149"/>
      <c r="AY41" s="149"/>
      <c r="AZ41" s="149"/>
      <c r="BA41" s="149"/>
      <c r="BB41" s="149"/>
      <c r="BC41" s="149"/>
      <c r="BD41" s="149"/>
      <c r="BE41" s="149"/>
      <c r="BF41" s="149"/>
      <c r="BG41" s="149"/>
      <c r="BH41" s="149"/>
      <c r="BI41" s="149"/>
      <c r="BJ41" s="149"/>
      <c r="BK41" s="149"/>
      <c r="BL41" s="149"/>
      <c r="BM41" s="149"/>
      <c r="BN41" s="149"/>
      <c r="BO41" s="149"/>
      <c r="BP41" s="149"/>
      <c r="BQ41" s="149"/>
      <c r="BR41" s="149"/>
      <c r="BS41" s="149"/>
      <c r="BT41" s="149"/>
      <c r="BU41" s="149"/>
      <c r="BV41" s="149"/>
      <c r="BW41" s="149"/>
      <c r="BX41" s="149"/>
      <c r="BY41" s="149"/>
      <c r="BZ41" s="149"/>
      <c r="CA41" s="149"/>
      <c r="CB41" s="149"/>
      <c r="CC41" s="149"/>
      <c r="CD41" s="149"/>
      <c r="CE41" s="149"/>
      <c r="CF41" s="149"/>
      <c r="CG41" s="149"/>
      <c r="CH41" s="149"/>
      <c r="CI41" s="149"/>
      <c r="CJ41" s="149"/>
      <c r="CK41" s="149"/>
      <c r="CL41" s="149"/>
      <c r="CM41" s="149"/>
      <c r="CN41" s="149"/>
      <c r="CO41" s="149"/>
      <c r="CP41" s="149"/>
      <c r="CQ41" s="149"/>
      <c r="CR41" s="149"/>
      <c r="CS41" s="149"/>
      <c r="CT41" s="149"/>
      <c r="CU41" s="149"/>
      <c r="CV41" s="149"/>
      <c r="CW41" s="149"/>
      <c r="CX41" s="149"/>
      <c r="CY41" s="149"/>
      <c r="CZ41" s="149"/>
      <c r="DA41" s="149"/>
      <c r="DB41" s="149"/>
      <c r="DC41" s="149"/>
      <c r="DD41" s="149"/>
      <c r="DE41" s="149"/>
      <c r="DF41" s="149"/>
    </row>
    <row r="42" spans="1:110" s="150" customFormat="1" ht="38.25">
      <c r="A42" s="387" t="s">
        <v>722</v>
      </c>
      <c r="B42" s="182" t="s">
        <v>705</v>
      </c>
      <c r="C42" s="171" t="s">
        <v>55</v>
      </c>
      <c r="D42" s="171">
        <v>1</v>
      </c>
      <c r="E42" s="378"/>
      <c r="F42" s="252">
        <f t="shared" si="0"/>
        <v>0</v>
      </c>
      <c r="G42" s="147"/>
      <c r="H42" s="148"/>
      <c r="I42" s="148"/>
      <c r="J42" s="149"/>
      <c r="K42" s="149"/>
      <c r="L42" s="149"/>
      <c r="M42" s="149"/>
      <c r="N42" s="149"/>
      <c r="O42" s="149"/>
      <c r="P42" s="149"/>
      <c r="Q42" s="149"/>
      <c r="R42" s="149"/>
      <c r="S42" s="149"/>
      <c r="T42" s="149"/>
      <c r="U42" s="149"/>
      <c r="V42" s="149"/>
      <c r="W42" s="149"/>
      <c r="X42" s="149"/>
      <c r="Y42" s="149"/>
      <c r="Z42" s="149"/>
      <c r="AA42" s="149"/>
      <c r="AB42" s="149"/>
      <c r="AC42" s="149"/>
      <c r="AD42" s="149"/>
      <c r="AE42" s="149"/>
      <c r="AF42" s="149"/>
      <c r="AG42" s="149"/>
      <c r="AH42" s="149"/>
      <c r="AI42" s="149"/>
      <c r="AJ42" s="149"/>
      <c r="AK42" s="149"/>
      <c r="AL42" s="149"/>
      <c r="AM42" s="149"/>
      <c r="AN42" s="149"/>
      <c r="AO42" s="149"/>
      <c r="AP42" s="149"/>
      <c r="AQ42" s="149"/>
      <c r="AR42" s="149"/>
      <c r="AS42" s="149"/>
      <c r="AT42" s="149"/>
      <c r="AU42" s="149"/>
      <c r="AV42" s="149"/>
      <c r="AW42" s="149"/>
      <c r="AX42" s="149"/>
      <c r="AY42" s="149"/>
      <c r="AZ42" s="149"/>
      <c r="BA42" s="149"/>
      <c r="BB42" s="149"/>
      <c r="BC42" s="149"/>
      <c r="BD42" s="149"/>
      <c r="BE42" s="149"/>
      <c r="BF42" s="149"/>
      <c r="BG42" s="149"/>
      <c r="BH42" s="149"/>
      <c r="BI42" s="149"/>
      <c r="BJ42" s="149"/>
      <c r="BK42" s="149"/>
      <c r="BL42" s="149"/>
      <c r="BM42" s="149"/>
      <c r="BN42" s="149"/>
      <c r="BO42" s="149"/>
      <c r="BP42" s="149"/>
      <c r="BQ42" s="149"/>
      <c r="BR42" s="149"/>
      <c r="BS42" s="149"/>
      <c r="BT42" s="149"/>
      <c r="BU42" s="149"/>
      <c r="BV42" s="149"/>
      <c r="BW42" s="149"/>
      <c r="BX42" s="149"/>
      <c r="BY42" s="149"/>
      <c r="BZ42" s="149"/>
      <c r="CA42" s="149"/>
      <c r="CB42" s="149"/>
      <c r="CC42" s="149"/>
      <c r="CD42" s="149"/>
      <c r="CE42" s="149"/>
      <c r="CF42" s="149"/>
      <c r="CG42" s="149"/>
      <c r="CH42" s="149"/>
      <c r="CI42" s="149"/>
      <c r="CJ42" s="149"/>
      <c r="CK42" s="149"/>
      <c r="CL42" s="149"/>
      <c r="CM42" s="149"/>
      <c r="CN42" s="149"/>
      <c r="CO42" s="149"/>
      <c r="CP42" s="149"/>
      <c r="CQ42" s="149"/>
      <c r="CR42" s="149"/>
      <c r="CS42" s="149"/>
      <c r="CT42" s="149"/>
      <c r="CU42" s="149"/>
      <c r="CV42" s="149"/>
      <c r="CW42" s="149"/>
      <c r="CX42" s="149"/>
      <c r="CY42" s="149"/>
      <c r="CZ42" s="149"/>
      <c r="DA42" s="149"/>
      <c r="DB42" s="149"/>
      <c r="DC42" s="149"/>
      <c r="DD42" s="149"/>
      <c r="DE42" s="149"/>
      <c r="DF42" s="149"/>
    </row>
    <row r="43" spans="1:110" s="150" customFormat="1">
      <c r="A43" s="387"/>
      <c r="B43" s="182"/>
      <c r="C43" s="171"/>
      <c r="D43" s="171"/>
      <c r="E43" s="378"/>
      <c r="F43" s="252">
        <f t="shared" si="0"/>
        <v>0</v>
      </c>
      <c r="G43" s="147"/>
      <c r="H43" s="148"/>
      <c r="I43" s="148"/>
      <c r="J43" s="149"/>
      <c r="K43" s="149"/>
      <c r="L43" s="149"/>
      <c r="M43" s="149"/>
      <c r="N43" s="149"/>
      <c r="O43" s="149"/>
      <c r="P43" s="149"/>
      <c r="Q43" s="149"/>
      <c r="R43" s="149"/>
      <c r="S43" s="149"/>
      <c r="T43" s="149"/>
      <c r="U43" s="149"/>
      <c r="V43" s="149"/>
      <c r="W43" s="149"/>
      <c r="X43" s="149"/>
      <c r="Y43" s="149"/>
      <c r="Z43" s="149"/>
      <c r="AA43" s="149"/>
      <c r="AB43" s="149"/>
      <c r="AC43" s="149"/>
      <c r="AD43" s="149"/>
      <c r="AE43" s="149"/>
      <c r="AF43" s="149"/>
      <c r="AG43" s="149"/>
      <c r="AH43" s="149"/>
      <c r="AI43" s="149"/>
      <c r="AJ43" s="149"/>
      <c r="AK43" s="149"/>
      <c r="AL43" s="149"/>
      <c r="AM43" s="149"/>
      <c r="AN43" s="149"/>
      <c r="AO43" s="149"/>
      <c r="AP43" s="149"/>
      <c r="AQ43" s="149"/>
      <c r="AR43" s="149"/>
      <c r="AS43" s="149"/>
      <c r="AT43" s="149"/>
      <c r="AU43" s="149"/>
      <c r="AV43" s="149"/>
      <c r="AW43" s="149"/>
      <c r="AX43" s="149"/>
      <c r="AY43" s="149"/>
      <c r="AZ43" s="149"/>
      <c r="BA43" s="149"/>
      <c r="BB43" s="149"/>
      <c r="BC43" s="149"/>
      <c r="BD43" s="149"/>
      <c r="BE43" s="149"/>
      <c r="BF43" s="149"/>
      <c r="BG43" s="149"/>
      <c r="BH43" s="149"/>
      <c r="BI43" s="149"/>
      <c r="BJ43" s="149"/>
      <c r="BK43" s="149"/>
      <c r="BL43" s="149"/>
      <c r="BM43" s="149"/>
      <c r="BN43" s="149"/>
      <c r="BO43" s="149"/>
      <c r="BP43" s="149"/>
      <c r="BQ43" s="149"/>
      <c r="BR43" s="149"/>
      <c r="BS43" s="149"/>
      <c r="BT43" s="149"/>
      <c r="BU43" s="149"/>
      <c r="BV43" s="149"/>
      <c r="BW43" s="149"/>
      <c r="BX43" s="149"/>
      <c r="BY43" s="149"/>
      <c r="BZ43" s="149"/>
      <c r="CA43" s="149"/>
      <c r="CB43" s="149"/>
      <c r="CC43" s="149"/>
      <c r="CD43" s="149"/>
      <c r="CE43" s="149"/>
      <c r="CF43" s="149"/>
      <c r="CG43" s="149"/>
      <c r="CH43" s="149"/>
      <c r="CI43" s="149"/>
      <c r="CJ43" s="149"/>
      <c r="CK43" s="149"/>
      <c r="CL43" s="149"/>
      <c r="CM43" s="149"/>
      <c r="CN43" s="149"/>
      <c r="CO43" s="149"/>
      <c r="CP43" s="149"/>
      <c r="CQ43" s="149"/>
      <c r="CR43" s="149"/>
      <c r="CS43" s="149"/>
      <c r="CT43" s="149"/>
      <c r="CU43" s="149"/>
      <c r="CV43" s="149"/>
      <c r="CW43" s="149"/>
      <c r="CX43" s="149"/>
      <c r="CY43" s="149"/>
      <c r="CZ43" s="149"/>
      <c r="DA43" s="149"/>
      <c r="DB43" s="149"/>
      <c r="DC43" s="149"/>
      <c r="DD43" s="149"/>
      <c r="DE43" s="149"/>
      <c r="DF43" s="149"/>
    </row>
    <row r="44" spans="1:110" s="150" customFormat="1" ht="38.25">
      <c r="A44" s="387" t="s">
        <v>723</v>
      </c>
      <c r="B44" s="182" t="s">
        <v>704</v>
      </c>
      <c r="C44" s="171" t="s">
        <v>55</v>
      </c>
      <c r="D44" s="171">
        <v>1</v>
      </c>
      <c r="E44" s="378"/>
      <c r="F44" s="252">
        <f t="shared" si="0"/>
        <v>0</v>
      </c>
      <c r="G44" s="147"/>
      <c r="H44" s="148"/>
      <c r="I44" s="148"/>
      <c r="J44" s="149"/>
      <c r="K44" s="149"/>
      <c r="L44" s="149"/>
      <c r="M44" s="149"/>
      <c r="N44" s="149"/>
      <c r="O44" s="149"/>
      <c r="P44" s="149"/>
      <c r="Q44" s="149"/>
      <c r="R44" s="149"/>
      <c r="S44" s="149"/>
      <c r="T44" s="149"/>
      <c r="U44" s="149"/>
      <c r="V44" s="149"/>
      <c r="W44" s="149"/>
      <c r="X44" s="149"/>
      <c r="Y44" s="149"/>
      <c r="Z44" s="149"/>
      <c r="AA44" s="149"/>
      <c r="AB44" s="149"/>
      <c r="AC44" s="149"/>
      <c r="AD44" s="149"/>
      <c r="AE44" s="149"/>
      <c r="AF44" s="149"/>
      <c r="AG44" s="149"/>
      <c r="AH44" s="149"/>
      <c r="AI44" s="149"/>
      <c r="AJ44" s="149"/>
      <c r="AK44" s="149"/>
      <c r="AL44" s="149"/>
      <c r="AM44" s="149"/>
      <c r="AN44" s="149"/>
      <c r="AO44" s="149"/>
      <c r="AP44" s="149"/>
      <c r="AQ44" s="149"/>
      <c r="AR44" s="149"/>
      <c r="AS44" s="149"/>
      <c r="AT44" s="149"/>
      <c r="AU44" s="149"/>
      <c r="AV44" s="149"/>
      <c r="AW44" s="149"/>
      <c r="AX44" s="149"/>
      <c r="AY44" s="149"/>
      <c r="AZ44" s="149"/>
      <c r="BA44" s="149"/>
      <c r="BB44" s="149"/>
      <c r="BC44" s="149"/>
      <c r="BD44" s="149"/>
      <c r="BE44" s="149"/>
      <c r="BF44" s="149"/>
      <c r="BG44" s="149"/>
      <c r="BH44" s="149"/>
      <c r="BI44" s="149"/>
      <c r="BJ44" s="149"/>
      <c r="BK44" s="149"/>
      <c r="BL44" s="149"/>
      <c r="BM44" s="149"/>
      <c r="BN44" s="149"/>
      <c r="BO44" s="149"/>
      <c r="BP44" s="149"/>
      <c r="BQ44" s="149"/>
      <c r="BR44" s="149"/>
      <c r="BS44" s="149"/>
      <c r="BT44" s="149"/>
      <c r="BU44" s="149"/>
      <c r="BV44" s="149"/>
      <c r="BW44" s="149"/>
      <c r="BX44" s="149"/>
      <c r="BY44" s="149"/>
      <c r="BZ44" s="149"/>
      <c r="CA44" s="149"/>
      <c r="CB44" s="149"/>
      <c r="CC44" s="149"/>
      <c r="CD44" s="149"/>
      <c r="CE44" s="149"/>
      <c r="CF44" s="149"/>
      <c r="CG44" s="149"/>
      <c r="CH44" s="149"/>
      <c r="CI44" s="149"/>
      <c r="CJ44" s="149"/>
      <c r="CK44" s="149"/>
      <c r="CL44" s="149"/>
      <c r="CM44" s="149"/>
      <c r="CN44" s="149"/>
      <c r="CO44" s="149"/>
      <c r="CP44" s="149"/>
      <c r="CQ44" s="149"/>
      <c r="CR44" s="149"/>
      <c r="CS44" s="149"/>
      <c r="CT44" s="149"/>
      <c r="CU44" s="149"/>
      <c r="CV44" s="149"/>
      <c r="CW44" s="149"/>
      <c r="CX44" s="149"/>
      <c r="CY44" s="149"/>
      <c r="CZ44" s="149"/>
      <c r="DA44" s="149"/>
      <c r="DB44" s="149"/>
      <c r="DC44" s="149"/>
      <c r="DD44" s="149"/>
      <c r="DE44" s="149"/>
      <c r="DF44" s="149"/>
    </row>
    <row r="45" spans="1:110">
      <c r="A45" s="183"/>
      <c r="B45" s="143"/>
      <c r="C45" s="133"/>
      <c r="D45" s="286"/>
      <c r="E45" s="267"/>
      <c r="F45" s="252">
        <f t="shared" si="0"/>
        <v>0</v>
      </c>
    </row>
    <row r="46" spans="1:110" ht="18.75">
      <c r="A46" s="184" t="s">
        <v>33</v>
      </c>
      <c r="B46" s="134" t="s">
        <v>32</v>
      </c>
      <c r="C46" s="140"/>
      <c r="D46" s="292"/>
      <c r="E46" s="274"/>
      <c r="F46" s="252">
        <f t="shared" si="0"/>
        <v>0</v>
      </c>
    </row>
    <row r="47" spans="1:110">
      <c r="A47" s="184"/>
      <c r="B47" s="141"/>
      <c r="C47" s="140"/>
      <c r="D47" s="292"/>
      <c r="E47" s="274"/>
      <c r="F47" s="252">
        <f t="shared" si="0"/>
        <v>0</v>
      </c>
    </row>
    <row r="48" spans="1:110" s="150" customFormat="1">
      <c r="A48" s="426"/>
      <c r="B48" s="152"/>
      <c r="C48" s="149"/>
      <c r="D48" s="290"/>
      <c r="E48" s="272"/>
      <c r="F48" s="252">
        <f t="shared" si="0"/>
        <v>0</v>
      </c>
      <c r="G48" s="147"/>
      <c r="H48" s="148"/>
      <c r="I48" s="148"/>
      <c r="J48" s="149"/>
      <c r="K48" s="149"/>
      <c r="L48" s="149"/>
      <c r="M48" s="149"/>
      <c r="N48" s="149"/>
      <c r="O48" s="149"/>
      <c r="P48" s="149"/>
      <c r="Q48" s="149"/>
      <c r="R48" s="149"/>
      <c r="S48" s="149"/>
      <c r="T48" s="149"/>
      <c r="U48" s="149"/>
      <c r="V48" s="149"/>
      <c r="W48" s="149"/>
      <c r="X48" s="149"/>
      <c r="Y48" s="149"/>
      <c r="Z48" s="149"/>
      <c r="AA48" s="149"/>
      <c r="AB48" s="149"/>
      <c r="AC48" s="149"/>
      <c r="AD48" s="149"/>
      <c r="AE48" s="149"/>
      <c r="AF48" s="149"/>
      <c r="AG48" s="149"/>
      <c r="AH48" s="149"/>
      <c r="AI48" s="149"/>
      <c r="AJ48" s="149"/>
      <c r="AK48" s="149"/>
      <c r="AL48" s="149"/>
      <c r="AM48" s="149"/>
      <c r="AN48" s="149"/>
      <c r="AO48" s="149"/>
      <c r="AP48" s="149"/>
      <c r="AQ48" s="149"/>
      <c r="AR48" s="149"/>
      <c r="AS48" s="149"/>
      <c r="AT48" s="149"/>
      <c r="AU48" s="149"/>
      <c r="AV48" s="149"/>
      <c r="AW48" s="149"/>
      <c r="AX48" s="149"/>
      <c r="AY48" s="149"/>
      <c r="AZ48" s="149"/>
      <c r="BA48" s="149"/>
      <c r="BB48" s="149"/>
      <c r="BC48" s="149"/>
      <c r="BD48" s="149"/>
      <c r="BE48" s="149"/>
      <c r="BF48" s="149"/>
      <c r="BG48" s="149"/>
      <c r="BH48" s="149"/>
      <c r="BI48" s="149"/>
      <c r="BJ48" s="149"/>
      <c r="BK48" s="149"/>
      <c r="BL48" s="149"/>
      <c r="BM48" s="149"/>
      <c r="BN48" s="149"/>
      <c r="BO48" s="149"/>
      <c r="BP48" s="149"/>
      <c r="BQ48" s="149"/>
      <c r="BR48" s="149"/>
      <c r="BS48" s="149"/>
      <c r="BT48" s="149"/>
      <c r="BU48" s="149"/>
      <c r="BV48" s="149"/>
      <c r="BW48" s="149"/>
      <c r="BX48" s="149"/>
      <c r="BY48" s="149"/>
      <c r="BZ48" s="149"/>
      <c r="CA48" s="149"/>
      <c r="CB48" s="149"/>
      <c r="CC48" s="149"/>
      <c r="CD48" s="149"/>
      <c r="CE48" s="149"/>
      <c r="CF48" s="149"/>
      <c r="CG48" s="149"/>
      <c r="CH48" s="149"/>
      <c r="CI48" s="149"/>
      <c r="CJ48" s="149"/>
      <c r="CK48" s="149"/>
      <c r="CL48" s="149"/>
      <c r="CM48" s="149"/>
      <c r="CN48" s="149"/>
      <c r="CO48" s="149"/>
      <c r="CP48" s="149"/>
      <c r="CQ48" s="149"/>
      <c r="CR48" s="149"/>
      <c r="CS48" s="149"/>
      <c r="CT48" s="149"/>
      <c r="CU48" s="149"/>
      <c r="CV48" s="149"/>
      <c r="CW48" s="149"/>
      <c r="CX48" s="149"/>
      <c r="CY48" s="149"/>
      <c r="CZ48" s="149"/>
      <c r="DA48" s="149"/>
      <c r="DB48" s="149"/>
      <c r="DC48" s="149"/>
      <c r="DD48" s="149"/>
      <c r="DE48" s="149"/>
      <c r="DF48" s="149"/>
    </row>
    <row r="49" spans="1:256" s="157" customFormat="1" ht="38.25">
      <c r="A49" s="427" t="s">
        <v>724</v>
      </c>
      <c r="B49" s="155" t="s">
        <v>266</v>
      </c>
      <c r="C49" s="156"/>
      <c r="D49" s="293"/>
      <c r="E49" s="275"/>
      <c r="F49" s="252">
        <f t="shared" si="0"/>
        <v>0</v>
      </c>
    </row>
    <row r="50" spans="1:256" s="157" customFormat="1">
      <c r="A50" s="427" t="s">
        <v>46</v>
      </c>
      <c r="B50" s="158" t="s">
        <v>267</v>
      </c>
      <c r="C50" s="159" t="s">
        <v>50</v>
      </c>
      <c r="D50" s="294">
        <f>41.3+12.2</f>
        <v>53.5</v>
      </c>
      <c r="E50" s="276"/>
      <c r="F50" s="252">
        <f t="shared" si="0"/>
        <v>0</v>
      </c>
    </row>
    <row r="51" spans="1:256" s="157" customFormat="1" ht="25.5">
      <c r="A51" s="427" t="s">
        <v>48</v>
      </c>
      <c r="B51" s="158" t="s">
        <v>268</v>
      </c>
      <c r="C51" s="159" t="s">
        <v>50</v>
      </c>
      <c r="D51" s="294">
        <v>34.299999999999997</v>
      </c>
      <c r="E51" s="276"/>
      <c r="F51" s="252">
        <f t="shared" si="0"/>
        <v>0</v>
      </c>
    </row>
    <row r="52" spans="1:256" s="157" customFormat="1">
      <c r="A52" s="427"/>
      <c r="B52" s="162"/>
      <c r="C52" s="156"/>
      <c r="D52" s="293"/>
      <c r="E52" s="275"/>
      <c r="F52" s="252">
        <f t="shared" si="0"/>
        <v>0</v>
      </c>
    </row>
    <row r="53" spans="1:256" s="157" customFormat="1" ht="25.5">
      <c r="A53" s="427" t="s">
        <v>725</v>
      </c>
      <c r="B53" s="162" t="s">
        <v>269</v>
      </c>
      <c r="C53" s="159" t="s">
        <v>50</v>
      </c>
      <c r="D53" s="294">
        <v>175.8</v>
      </c>
      <c r="E53" s="276"/>
      <c r="F53" s="252">
        <f t="shared" si="0"/>
        <v>0</v>
      </c>
    </row>
    <row r="54" spans="1:256" s="157" customFormat="1">
      <c r="A54" s="428"/>
      <c r="B54" s="162"/>
      <c r="C54" s="159"/>
      <c r="D54" s="294"/>
      <c r="E54" s="276"/>
      <c r="F54" s="252">
        <f t="shared" si="0"/>
        <v>0</v>
      </c>
    </row>
    <row r="55" spans="1:256" s="169" customFormat="1" ht="51">
      <c r="A55" s="429" t="s">
        <v>726</v>
      </c>
      <c r="B55" s="165" t="s">
        <v>283</v>
      </c>
      <c r="C55" s="166"/>
      <c r="D55" s="295"/>
      <c r="E55" s="276"/>
      <c r="F55" s="252">
        <f t="shared" si="0"/>
        <v>0</v>
      </c>
      <c r="G55" s="167"/>
      <c r="H55" s="168"/>
      <c r="I55" s="168"/>
      <c r="J55" s="168"/>
      <c r="K55" s="168"/>
      <c r="L55" s="168"/>
      <c r="M55" s="168"/>
      <c r="N55" s="168"/>
      <c r="O55" s="168"/>
      <c r="P55" s="168"/>
      <c r="Q55" s="168"/>
      <c r="R55" s="168"/>
      <c r="S55" s="168"/>
      <c r="T55" s="168"/>
      <c r="U55" s="168"/>
      <c r="V55" s="168"/>
      <c r="W55" s="168"/>
      <c r="X55" s="168"/>
      <c r="Y55" s="168"/>
      <c r="Z55" s="168"/>
      <c r="AA55" s="168"/>
      <c r="AB55" s="168"/>
      <c r="AC55" s="168"/>
      <c r="AD55" s="168"/>
      <c r="AE55" s="168"/>
      <c r="AF55" s="168"/>
      <c r="AG55" s="168"/>
      <c r="AH55" s="168"/>
      <c r="AI55" s="168"/>
      <c r="AJ55" s="168"/>
      <c r="AK55" s="168"/>
      <c r="AL55" s="168"/>
      <c r="AM55" s="168"/>
      <c r="AN55" s="168"/>
      <c r="AO55" s="168"/>
      <c r="AP55" s="168"/>
      <c r="AQ55" s="168"/>
      <c r="AR55" s="168"/>
      <c r="AS55" s="168"/>
      <c r="AT55" s="168"/>
      <c r="AU55" s="168"/>
      <c r="AV55" s="168"/>
      <c r="AW55" s="168"/>
      <c r="AX55" s="168"/>
      <c r="AY55" s="168"/>
      <c r="AZ55" s="168"/>
      <c r="BA55" s="168"/>
      <c r="BB55" s="168"/>
      <c r="BC55" s="168"/>
      <c r="BD55" s="168"/>
      <c r="BE55" s="168"/>
      <c r="BF55" s="168"/>
      <c r="BG55" s="168"/>
      <c r="BH55" s="168"/>
      <c r="BI55" s="168"/>
      <c r="BJ55" s="168"/>
      <c r="BK55" s="168"/>
      <c r="BL55" s="168"/>
      <c r="BM55" s="168"/>
      <c r="BN55" s="168"/>
      <c r="BO55" s="168"/>
      <c r="BP55" s="168"/>
      <c r="BQ55" s="168"/>
      <c r="BR55" s="168"/>
      <c r="BS55" s="168"/>
      <c r="BT55" s="168"/>
      <c r="BU55" s="168"/>
      <c r="BV55" s="168"/>
      <c r="BW55" s="168"/>
      <c r="BX55" s="168"/>
      <c r="BY55" s="168"/>
      <c r="BZ55" s="168"/>
      <c r="CA55" s="168"/>
      <c r="CB55" s="168"/>
      <c r="CC55" s="168"/>
      <c r="CD55" s="168"/>
      <c r="CE55" s="168"/>
      <c r="CF55" s="168"/>
      <c r="CG55" s="168"/>
      <c r="CH55" s="168"/>
      <c r="CI55" s="168"/>
      <c r="CJ55" s="168"/>
      <c r="CK55" s="168"/>
      <c r="CL55" s="168"/>
      <c r="CM55" s="168"/>
      <c r="CN55" s="168"/>
      <c r="CO55" s="168"/>
      <c r="CP55" s="168"/>
      <c r="CQ55" s="168"/>
      <c r="CR55" s="168"/>
      <c r="CS55" s="168"/>
      <c r="CT55" s="168"/>
      <c r="CU55" s="168"/>
      <c r="CV55" s="168"/>
      <c r="CW55" s="168"/>
      <c r="CX55" s="168"/>
      <c r="CY55" s="168"/>
      <c r="CZ55" s="168"/>
      <c r="DA55" s="168"/>
      <c r="DB55" s="168"/>
      <c r="DC55" s="168"/>
      <c r="DD55" s="168"/>
      <c r="DE55" s="168"/>
      <c r="DF55" s="168"/>
    </row>
    <row r="56" spans="1:256" s="169" customFormat="1" ht="38.25">
      <c r="A56" s="430" t="s">
        <v>270</v>
      </c>
      <c r="B56" s="165" t="s">
        <v>271</v>
      </c>
      <c r="C56" s="166"/>
      <c r="D56" s="295"/>
      <c r="E56" s="276"/>
      <c r="F56" s="252">
        <f t="shared" si="0"/>
        <v>0</v>
      </c>
      <c r="G56" s="167"/>
      <c r="H56" s="168"/>
      <c r="I56" s="168"/>
      <c r="J56" s="168"/>
      <c r="K56" s="168"/>
      <c r="L56" s="168"/>
      <c r="M56" s="168"/>
      <c r="N56" s="168"/>
      <c r="O56" s="168"/>
      <c r="P56" s="168"/>
      <c r="Q56" s="168"/>
      <c r="R56" s="168"/>
      <c r="S56" s="168"/>
      <c r="T56" s="168"/>
      <c r="U56" s="168"/>
      <c r="V56" s="168"/>
      <c r="W56" s="168"/>
      <c r="X56" s="168"/>
      <c r="Y56" s="168"/>
      <c r="Z56" s="168"/>
      <c r="AA56" s="168"/>
      <c r="AB56" s="168"/>
      <c r="AC56" s="168"/>
      <c r="AD56" s="168"/>
      <c r="AE56" s="168"/>
      <c r="AF56" s="168"/>
      <c r="AG56" s="168"/>
      <c r="AH56" s="168"/>
      <c r="AI56" s="168"/>
      <c r="AJ56" s="168"/>
      <c r="AK56" s="168"/>
      <c r="AL56" s="168"/>
      <c r="AM56" s="168"/>
      <c r="AN56" s="168"/>
      <c r="AO56" s="168"/>
      <c r="AP56" s="168"/>
      <c r="AQ56" s="168"/>
      <c r="AR56" s="168"/>
      <c r="AS56" s="168"/>
      <c r="AT56" s="168"/>
      <c r="AU56" s="168"/>
      <c r="AV56" s="168"/>
      <c r="AW56" s="168"/>
      <c r="AX56" s="168"/>
      <c r="AY56" s="168"/>
      <c r="AZ56" s="168"/>
      <c r="BA56" s="168"/>
      <c r="BB56" s="168"/>
      <c r="BC56" s="168"/>
      <c r="BD56" s="168"/>
      <c r="BE56" s="168"/>
      <c r="BF56" s="168"/>
      <c r="BG56" s="168"/>
      <c r="BH56" s="168"/>
      <c r="BI56" s="168"/>
      <c r="BJ56" s="168"/>
      <c r="BK56" s="168"/>
      <c r="BL56" s="168"/>
      <c r="BM56" s="168"/>
      <c r="BN56" s="168"/>
      <c r="BO56" s="168"/>
      <c r="BP56" s="168"/>
      <c r="BQ56" s="168"/>
      <c r="BR56" s="168"/>
      <c r="BS56" s="168"/>
      <c r="BT56" s="168"/>
      <c r="BU56" s="168"/>
      <c r="BV56" s="168"/>
      <c r="BW56" s="168"/>
      <c r="BX56" s="168"/>
      <c r="BY56" s="168"/>
      <c r="BZ56" s="168"/>
      <c r="CA56" s="168"/>
      <c r="CB56" s="168"/>
      <c r="CC56" s="168"/>
      <c r="CD56" s="168"/>
      <c r="CE56" s="168"/>
      <c r="CF56" s="168"/>
      <c r="CG56" s="168"/>
      <c r="CH56" s="168"/>
      <c r="CI56" s="168"/>
      <c r="CJ56" s="168"/>
      <c r="CK56" s="168"/>
      <c r="CL56" s="168"/>
      <c r="CM56" s="168"/>
      <c r="CN56" s="168"/>
      <c r="CO56" s="168"/>
      <c r="CP56" s="168"/>
      <c r="CQ56" s="168"/>
      <c r="CR56" s="168"/>
      <c r="CS56" s="168"/>
      <c r="CT56" s="168"/>
      <c r="CU56" s="168"/>
      <c r="CV56" s="168"/>
      <c r="CW56" s="168"/>
      <c r="CX56" s="168"/>
      <c r="CY56" s="168"/>
      <c r="CZ56" s="168"/>
      <c r="DA56" s="168"/>
      <c r="DB56" s="168"/>
      <c r="DC56" s="168"/>
      <c r="DD56" s="168"/>
      <c r="DE56" s="168"/>
      <c r="DF56" s="168"/>
    </row>
    <row r="57" spans="1:256" s="169" customFormat="1" ht="25.5">
      <c r="A57" s="430"/>
      <c r="B57" s="170" t="s">
        <v>272</v>
      </c>
      <c r="C57" s="166"/>
      <c r="D57" s="295"/>
      <c r="E57" s="276"/>
      <c r="F57" s="252">
        <f t="shared" si="0"/>
        <v>0</v>
      </c>
      <c r="G57" s="167"/>
      <c r="H57" s="168"/>
      <c r="I57" s="168"/>
      <c r="J57" s="168"/>
      <c r="K57" s="168"/>
      <c r="L57" s="168"/>
      <c r="M57" s="168"/>
      <c r="N57" s="168"/>
      <c r="O57" s="168"/>
      <c r="P57" s="168"/>
      <c r="Q57" s="168"/>
      <c r="R57" s="168"/>
      <c r="S57" s="168"/>
      <c r="T57" s="168"/>
      <c r="U57" s="168"/>
      <c r="V57" s="168"/>
      <c r="W57" s="168"/>
      <c r="X57" s="168"/>
      <c r="Y57" s="168"/>
      <c r="Z57" s="168"/>
      <c r="AA57" s="168"/>
      <c r="AB57" s="168"/>
      <c r="AC57" s="168"/>
      <c r="AD57" s="168"/>
      <c r="AE57" s="168"/>
      <c r="AF57" s="168"/>
      <c r="AG57" s="168"/>
      <c r="AH57" s="168"/>
      <c r="AI57" s="168"/>
      <c r="AJ57" s="168"/>
      <c r="AK57" s="168"/>
      <c r="AL57" s="168"/>
      <c r="AM57" s="168"/>
      <c r="AN57" s="168"/>
      <c r="AO57" s="168"/>
      <c r="AP57" s="168"/>
      <c r="AQ57" s="168"/>
      <c r="AR57" s="168"/>
      <c r="AS57" s="168"/>
      <c r="AT57" s="168"/>
      <c r="AU57" s="168"/>
      <c r="AV57" s="168"/>
      <c r="AW57" s="168"/>
      <c r="AX57" s="168"/>
      <c r="AY57" s="168"/>
      <c r="AZ57" s="168"/>
      <c r="BA57" s="168"/>
      <c r="BB57" s="168"/>
      <c r="BC57" s="168"/>
      <c r="BD57" s="168"/>
      <c r="BE57" s="168"/>
      <c r="BF57" s="168"/>
      <c r="BG57" s="168"/>
      <c r="BH57" s="168"/>
      <c r="BI57" s="168"/>
      <c r="BJ57" s="168"/>
      <c r="BK57" s="168"/>
      <c r="BL57" s="168"/>
      <c r="BM57" s="168"/>
      <c r="BN57" s="168"/>
      <c r="BO57" s="168"/>
      <c r="BP57" s="168"/>
      <c r="BQ57" s="168"/>
      <c r="BR57" s="168"/>
      <c r="BS57" s="168"/>
      <c r="BT57" s="168"/>
      <c r="BU57" s="168"/>
      <c r="BV57" s="168"/>
      <c r="BW57" s="168"/>
      <c r="BX57" s="168"/>
      <c r="BY57" s="168"/>
      <c r="BZ57" s="168"/>
      <c r="CA57" s="168"/>
      <c r="CB57" s="168"/>
      <c r="CC57" s="168"/>
      <c r="CD57" s="168"/>
      <c r="CE57" s="168"/>
      <c r="CF57" s="168"/>
      <c r="CG57" s="168"/>
      <c r="CH57" s="168"/>
      <c r="CI57" s="168"/>
      <c r="CJ57" s="168"/>
      <c r="CK57" s="168"/>
      <c r="CL57" s="168"/>
      <c r="CM57" s="168"/>
      <c r="CN57" s="168"/>
      <c r="CO57" s="168"/>
      <c r="CP57" s="168"/>
      <c r="CQ57" s="168"/>
      <c r="CR57" s="168"/>
      <c r="CS57" s="168"/>
      <c r="CT57" s="168"/>
      <c r="CU57" s="168"/>
      <c r="CV57" s="168"/>
      <c r="CW57" s="168"/>
      <c r="CX57" s="168"/>
      <c r="CY57" s="168"/>
      <c r="CZ57" s="168"/>
      <c r="DA57" s="168"/>
      <c r="DB57" s="168"/>
      <c r="DC57" s="168"/>
      <c r="DD57" s="168"/>
      <c r="DE57" s="168"/>
      <c r="DF57" s="168"/>
    </row>
    <row r="58" spans="1:256" s="169" customFormat="1" ht="76.5">
      <c r="A58" s="430"/>
      <c r="B58" s="165" t="s">
        <v>284</v>
      </c>
      <c r="C58" s="166"/>
      <c r="D58" s="295"/>
      <c r="E58" s="276"/>
      <c r="F58" s="252">
        <f t="shared" si="0"/>
        <v>0</v>
      </c>
      <c r="G58" s="167"/>
      <c r="H58" s="168"/>
      <c r="I58" s="168"/>
      <c r="J58" s="168"/>
      <c r="K58" s="168"/>
      <c r="L58" s="168"/>
      <c r="M58" s="168"/>
      <c r="N58" s="168"/>
      <c r="O58" s="168"/>
      <c r="P58" s="168"/>
      <c r="Q58" s="168"/>
      <c r="R58" s="168"/>
      <c r="S58" s="168"/>
      <c r="T58" s="168"/>
      <c r="U58" s="168"/>
      <c r="V58" s="168"/>
      <c r="W58" s="168"/>
      <c r="X58" s="168"/>
      <c r="Y58" s="168"/>
      <c r="Z58" s="168"/>
      <c r="AA58" s="168"/>
      <c r="AB58" s="168"/>
      <c r="AC58" s="168"/>
      <c r="AD58" s="168"/>
      <c r="AE58" s="168"/>
      <c r="AF58" s="168"/>
      <c r="AG58" s="168"/>
      <c r="AH58" s="168"/>
      <c r="AI58" s="168"/>
      <c r="AJ58" s="168"/>
      <c r="AK58" s="168"/>
      <c r="AL58" s="168"/>
      <c r="AM58" s="168"/>
      <c r="AN58" s="168"/>
      <c r="AO58" s="168"/>
      <c r="AP58" s="168"/>
      <c r="AQ58" s="168"/>
      <c r="AR58" s="168"/>
      <c r="AS58" s="168"/>
      <c r="AT58" s="168"/>
      <c r="AU58" s="168"/>
      <c r="AV58" s="168"/>
      <c r="AW58" s="168"/>
      <c r="AX58" s="168"/>
      <c r="AY58" s="168"/>
      <c r="AZ58" s="168"/>
      <c r="BA58" s="168"/>
      <c r="BB58" s="168"/>
      <c r="BC58" s="168"/>
      <c r="BD58" s="168"/>
      <c r="BE58" s="168"/>
      <c r="BF58" s="168"/>
      <c r="BG58" s="168"/>
      <c r="BH58" s="168"/>
      <c r="BI58" s="168"/>
      <c r="BJ58" s="168"/>
      <c r="BK58" s="168"/>
      <c r="BL58" s="168"/>
      <c r="BM58" s="168"/>
      <c r="BN58" s="168"/>
      <c r="BO58" s="168"/>
      <c r="BP58" s="168"/>
      <c r="BQ58" s="168"/>
      <c r="BR58" s="168"/>
      <c r="BS58" s="168"/>
      <c r="BT58" s="168"/>
      <c r="BU58" s="168"/>
      <c r="BV58" s="168"/>
      <c r="BW58" s="168"/>
      <c r="BX58" s="168"/>
      <c r="BY58" s="168"/>
      <c r="BZ58" s="168"/>
      <c r="CA58" s="168"/>
      <c r="CB58" s="168"/>
      <c r="CC58" s="168"/>
      <c r="CD58" s="168"/>
      <c r="CE58" s="168"/>
      <c r="CF58" s="168"/>
      <c r="CG58" s="168"/>
      <c r="CH58" s="168"/>
      <c r="CI58" s="168"/>
      <c r="CJ58" s="168"/>
      <c r="CK58" s="168"/>
      <c r="CL58" s="168"/>
      <c r="CM58" s="168"/>
      <c r="CN58" s="168"/>
      <c r="CO58" s="168"/>
      <c r="CP58" s="168"/>
      <c r="CQ58" s="168"/>
      <c r="CR58" s="168"/>
      <c r="CS58" s="168"/>
      <c r="CT58" s="168"/>
      <c r="CU58" s="168"/>
      <c r="CV58" s="168"/>
      <c r="CW58" s="168"/>
      <c r="CX58" s="168"/>
      <c r="CY58" s="168"/>
      <c r="CZ58" s="168"/>
      <c r="DA58" s="168"/>
      <c r="DB58" s="168"/>
      <c r="DC58" s="168"/>
      <c r="DD58" s="168"/>
      <c r="DE58" s="168"/>
      <c r="DF58" s="168"/>
    </row>
    <row r="59" spans="1:256" s="169" customFormat="1" ht="38.25">
      <c r="A59" s="430"/>
      <c r="B59" s="165" t="s">
        <v>273</v>
      </c>
      <c r="C59" s="166"/>
      <c r="D59" s="295"/>
      <c r="E59" s="276"/>
      <c r="F59" s="252">
        <f t="shared" si="0"/>
        <v>0</v>
      </c>
      <c r="G59" s="167"/>
      <c r="H59" s="168"/>
      <c r="I59" s="168"/>
      <c r="J59" s="168"/>
      <c r="K59" s="168"/>
      <c r="L59" s="168"/>
      <c r="M59" s="168"/>
      <c r="N59" s="168"/>
      <c r="O59" s="168"/>
      <c r="P59" s="168"/>
      <c r="Q59" s="168"/>
      <c r="R59" s="168"/>
      <c r="S59" s="168"/>
      <c r="T59" s="168"/>
      <c r="U59" s="168"/>
      <c r="V59" s="168"/>
      <c r="W59" s="168"/>
      <c r="X59" s="168"/>
      <c r="Y59" s="168"/>
      <c r="Z59" s="168"/>
      <c r="AA59" s="168"/>
      <c r="AB59" s="168"/>
      <c r="AC59" s="168"/>
      <c r="AD59" s="168"/>
      <c r="AE59" s="168"/>
      <c r="AF59" s="168"/>
      <c r="AG59" s="168"/>
      <c r="AH59" s="168"/>
      <c r="AI59" s="168"/>
      <c r="AJ59" s="168"/>
      <c r="AK59" s="168"/>
      <c r="AL59" s="168"/>
      <c r="AM59" s="168"/>
      <c r="AN59" s="168"/>
      <c r="AO59" s="168"/>
      <c r="AP59" s="168"/>
      <c r="AQ59" s="168"/>
      <c r="AR59" s="168"/>
      <c r="AS59" s="168"/>
      <c r="AT59" s="168"/>
      <c r="AU59" s="168"/>
      <c r="AV59" s="168"/>
      <c r="AW59" s="168"/>
      <c r="AX59" s="168"/>
      <c r="AY59" s="168"/>
      <c r="AZ59" s="168"/>
      <c r="BA59" s="168"/>
      <c r="BB59" s="168"/>
      <c r="BC59" s="168"/>
      <c r="BD59" s="168"/>
      <c r="BE59" s="168"/>
      <c r="BF59" s="168"/>
      <c r="BG59" s="168"/>
      <c r="BH59" s="168"/>
      <c r="BI59" s="168"/>
      <c r="BJ59" s="168"/>
      <c r="BK59" s="168"/>
      <c r="BL59" s="168"/>
      <c r="BM59" s="168"/>
      <c r="BN59" s="168"/>
      <c r="BO59" s="168"/>
      <c r="BP59" s="168"/>
      <c r="BQ59" s="168"/>
      <c r="BR59" s="168"/>
      <c r="BS59" s="168"/>
      <c r="BT59" s="168"/>
      <c r="BU59" s="168"/>
      <c r="BV59" s="168"/>
      <c r="BW59" s="168"/>
      <c r="BX59" s="168"/>
      <c r="BY59" s="168"/>
      <c r="BZ59" s="168"/>
      <c r="CA59" s="168"/>
      <c r="CB59" s="168"/>
      <c r="CC59" s="168"/>
      <c r="CD59" s="168"/>
      <c r="CE59" s="168"/>
      <c r="CF59" s="168"/>
      <c r="CG59" s="168"/>
      <c r="CH59" s="168"/>
      <c r="CI59" s="168"/>
      <c r="CJ59" s="168"/>
      <c r="CK59" s="168"/>
      <c r="CL59" s="168"/>
      <c r="CM59" s="168"/>
      <c r="CN59" s="168"/>
      <c r="CO59" s="168"/>
      <c r="CP59" s="168"/>
      <c r="CQ59" s="168"/>
      <c r="CR59" s="168"/>
      <c r="CS59" s="168"/>
      <c r="CT59" s="168"/>
      <c r="CU59" s="168"/>
      <c r="CV59" s="168"/>
      <c r="CW59" s="168"/>
      <c r="CX59" s="168"/>
      <c r="CY59" s="168"/>
      <c r="CZ59" s="168"/>
      <c r="DA59" s="168"/>
      <c r="DB59" s="168"/>
      <c r="DC59" s="168"/>
      <c r="DD59" s="168"/>
      <c r="DE59" s="168"/>
      <c r="DF59" s="168"/>
    </row>
    <row r="60" spans="1:256" s="172" customFormat="1">
      <c r="A60" s="426"/>
      <c r="B60" s="152"/>
      <c r="C60" s="149"/>
      <c r="D60" s="296"/>
      <c r="E60" s="272"/>
      <c r="F60" s="252">
        <f t="shared" si="0"/>
        <v>0</v>
      </c>
      <c r="G60" s="147"/>
      <c r="H60" s="148"/>
      <c r="I60" s="148"/>
      <c r="J60" s="149"/>
      <c r="K60" s="149"/>
      <c r="L60" s="149"/>
      <c r="M60" s="149"/>
      <c r="N60" s="149"/>
      <c r="O60" s="149"/>
      <c r="P60" s="149"/>
      <c r="Q60" s="149"/>
      <c r="R60" s="149"/>
      <c r="S60" s="149"/>
      <c r="T60" s="149"/>
      <c r="U60" s="149"/>
      <c r="V60" s="149"/>
      <c r="W60" s="149"/>
      <c r="X60" s="149"/>
      <c r="Y60" s="149"/>
      <c r="Z60" s="149"/>
      <c r="AA60" s="149"/>
      <c r="AB60" s="149"/>
      <c r="AC60" s="149"/>
      <c r="AD60" s="149"/>
      <c r="AE60" s="149"/>
      <c r="AF60" s="149"/>
      <c r="AG60" s="149"/>
      <c r="AH60" s="149"/>
      <c r="AI60" s="149"/>
      <c r="AJ60" s="149"/>
      <c r="AK60" s="149"/>
      <c r="AL60" s="149"/>
      <c r="AM60" s="149"/>
      <c r="AN60" s="149"/>
      <c r="AO60" s="149"/>
      <c r="AP60" s="149"/>
      <c r="AQ60" s="149"/>
      <c r="AR60" s="149"/>
      <c r="AS60" s="149"/>
      <c r="AT60" s="149"/>
      <c r="AU60" s="149"/>
      <c r="AV60" s="149"/>
      <c r="AW60" s="149"/>
      <c r="AX60" s="149"/>
      <c r="AY60" s="149"/>
      <c r="AZ60" s="149"/>
      <c r="BA60" s="149"/>
      <c r="BB60" s="149"/>
      <c r="BC60" s="149"/>
      <c r="BD60" s="149"/>
      <c r="BE60" s="149"/>
      <c r="BF60" s="149"/>
      <c r="BG60" s="149"/>
      <c r="BH60" s="149"/>
      <c r="BI60" s="149"/>
      <c r="BJ60" s="149"/>
      <c r="BK60" s="149"/>
      <c r="BL60" s="149"/>
      <c r="BM60" s="149"/>
      <c r="BN60" s="149"/>
      <c r="BO60" s="149"/>
      <c r="BP60" s="149"/>
      <c r="BQ60" s="149"/>
      <c r="BR60" s="149"/>
      <c r="BS60" s="149"/>
      <c r="BT60" s="149"/>
      <c r="BU60" s="149"/>
      <c r="BV60" s="149"/>
      <c r="BW60" s="149"/>
      <c r="BX60" s="149"/>
      <c r="BY60" s="149"/>
      <c r="BZ60" s="149"/>
      <c r="CA60" s="149"/>
      <c r="CB60" s="149"/>
      <c r="CC60" s="149"/>
      <c r="CD60" s="149"/>
      <c r="CE60" s="149"/>
      <c r="CF60" s="149"/>
      <c r="CG60" s="149"/>
      <c r="CH60" s="149"/>
      <c r="CI60" s="149"/>
      <c r="CJ60" s="149"/>
      <c r="CK60" s="149"/>
      <c r="CL60" s="149"/>
      <c r="CM60" s="149"/>
      <c r="CN60" s="149"/>
      <c r="CO60" s="149"/>
      <c r="CP60" s="149"/>
      <c r="CQ60" s="149"/>
      <c r="CR60" s="149"/>
      <c r="CS60" s="149"/>
      <c r="CT60" s="149"/>
      <c r="CU60" s="149"/>
      <c r="CV60" s="149"/>
      <c r="CW60" s="149"/>
      <c r="CX60" s="149"/>
      <c r="CY60" s="149"/>
      <c r="CZ60" s="149"/>
      <c r="DA60" s="149"/>
      <c r="DB60" s="149"/>
      <c r="DC60" s="149"/>
      <c r="DD60" s="149"/>
      <c r="DE60" s="149"/>
      <c r="DF60" s="149"/>
      <c r="DG60" s="150"/>
      <c r="DH60" s="150"/>
      <c r="DI60" s="150"/>
      <c r="DJ60" s="150"/>
      <c r="DK60" s="150"/>
      <c r="DL60" s="150"/>
      <c r="DM60" s="150"/>
      <c r="DN60" s="150"/>
      <c r="DO60" s="150"/>
      <c r="DP60" s="150"/>
      <c r="DQ60" s="150"/>
      <c r="DR60" s="150"/>
      <c r="DS60" s="150"/>
      <c r="DT60" s="150"/>
      <c r="DU60" s="150"/>
      <c r="DV60" s="150"/>
      <c r="DW60" s="150"/>
      <c r="DX60" s="150"/>
      <c r="DY60" s="150"/>
      <c r="DZ60" s="150"/>
      <c r="EA60" s="150"/>
      <c r="EB60" s="150"/>
      <c r="EC60" s="150"/>
      <c r="ED60" s="150"/>
      <c r="EE60" s="150"/>
      <c r="EF60" s="150"/>
      <c r="EG60" s="150"/>
      <c r="EH60" s="150"/>
      <c r="EI60" s="150"/>
      <c r="EJ60" s="150"/>
      <c r="EK60" s="150"/>
      <c r="EL60" s="150"/>
      <c r="EM60" s="150"/>
      <c r="EN60" s="150"/>
      <c r="EO60" s="150"/>
      <c r="EP60" s="150"/>
      <c r="EQ60" s="150"/>
      <c r="ER60" s="150"/>
      <c r="ES60" s="150"/>
      <c r="ET60" s="150"/>
      <c r="EU60" s="150"/>
      <c r="EV60" s="150"/>
      <c r="EW60" s="150"/>
      <c r="EX60" s="150"/>
      <c r="EY60" s="150"/>
      <c r="EZ60" s="150"/>
      <c r="FA60" s="150"/>
      <c r="FB60" s="150"/>
      <c r="FC60" s="150"/>
      <c r="FD60" s="150"/>
      <c r="FE60" s="150"/>
      <c r="FF60" s="150"/>
      <c r="FG60" s="150"/>
      <c r="FH60" s="150"/>
      <c r="FI60" s="150"/>
      <c r="FJ60" s="150"/>
      <c r="FK60" s="150"/>
      <c r="FL60" s="150"/>
      <c r="FM60" s="150"/>
      <c r="FN60" s="150"/>
      <c r="FO60" s="150"/>
      <c r="FP60" s="150"/>
      <c r="FQ60" s="150"/>
      <c r="FR60" s="150"/>
      <c r="FS60" s="150"/>
      <c r="FT60" s="150"/>
      <c r="FU60" s="150"/>
      <c r="FV60" s="150"/>
      <c r="FW60" s="150"/>
      <c r="FX60" s="150"/>
      <c r="FY60" s="150"/>
      <c r="FZ60" s="150"/>
      <c r="GA60" s="150"/>
      <c r="GB60" s="150"/>
      <c r="GC60" s="150"/>
      <c r="GD60" s="150"/>
      <c r="GE60" s="150"/>
      <c r="GF60" s="150"/>
      <c r="GG60" s="150"/>
      <c r="GH60" s="150"/>
      <c r="GI60" s="150"/>
      <c r="GJ60" s="150"/>
      <c r="GK60" s="150"/>
      <c r="GL60" s="150"/>
      <c r="GM60" s="150"/>
      <c r="GN60" s="150"/>
      <c r="GO60" s="150"/>
      <c r="GP60" s="150"/>
      <c r="GQ60" s="150"/>
      <c r="GR60" s="150"/>
      <c r="GS60" s="150"/>
      <c r="GT60" s="150"/>
      <c r="GU60" s="150"/>
      <c r="GV60" s="150"/>
      <c r="GW60" s="150"/>
      <c r="GX60" s="150"/>
      <c r="GY60" s="150"/>
      <c r="GZ60" s="150"/>
      <c r="HA60" s="150"/>
      <c r="HB60" s="150"/>
      <c r="HC60" s="150"/>
      <c r="HD60" s="150"/>
      <c r="HE60" s="150"/>
      <c r="HF60" s="150"/>
      <c r="HG60" s="150"/>
      <c r="HH60" s="150"/>
      <c r="HI60" s="150"/>
      <c r="HJ60" s="150"/>
      <c r="HK60" s="150"/>
      <c r="HL60" s="150"/>
      <c r="HM60" s="150"/>
      <c r="HN60" s="150"/>
      <c r="HO60" s="150"/>
      <c r="HP60" s="150"/>
      <c r="HQ60" s="150"/>
      <c r="HR60" s="150"/>
      <c r="HS60" s="150"/>
      <c r="HT60" s="150"/>
      <c r="HU60" s="150"/>
      <c r="HV60" s="150"/>
      <c r="HW60" s="150"/>
      <c r="HX60" s="150"/>
      <c r="HY60" s="150"/>
      <c r="HZ60" s="150"/>
      <c r="IA60" s="150"/>
      <c r="IB60" s="150"/>
      <c r="IC60" s="150"/>
      <c r="ID60" s="150"/>
      <c r="IE60" s="150"/>
      <c r="IF60" s="150"/>
      <c r="IG60" s="150"/>
      <c r="IH60" s="150"/>
      <c r="II60" s="150"/>
      <c r="IJ60" s="150"/>
      <c r="IK60" s="150"/>
      <c r="IL60" s="150"/>
      <c r="IM60" s="150"/>
      <c r="IN60" s="150"/>
      <c r="IO60" s="150"/>
      <c r="IP60" s="150"/>
      <c r="IQ60" s="150"/>
      <c r="IR60" s="150"/>
      <c r="IS60" s="150"/>
      <c r="IT60" s="150"/>
      <c r="IU60" s="150"/>
      <c r="IV60" s="150"/>
    </row>
    <row r="61" spans="1:256" s="163" customFormat="1">
      <c r="A61" s="431" t="s">
        <v>833</v>
      </c>
      <c r="B61" s="173" t="s">
        <v>297</v>
      </c>
      <c r="D61" s="297"/>
      <c r="E61" s="277"/>
      <c r="F61" s="252">
        <f t="shared" si="0"/>
        <v>0</v>
      </c>
    </row>
    <row r="62" spans="1:256" s="163" customFormat="1" ht="25.5">
      <c r="A62" s="431"/>
      <c r="B62" s="174" t="s">
        <v>285</v>
      </c>
      <c r="D62" s="297"/>
      <c r="E62" s="277"/>
      <c r="F62" s="252">
        <f t="shared" si="0"/>
        <v>0</v>
      </c>
    </row>
    <row r="63" spans="1:256" s="180" customFormat="1" ht="16.5" customHeight="1">
      <c r="A63" s="384"/>
      <c r="B63" s="174" t="s">
        <v>293</v>
      </c>
      <c r="C63" s="179"/>
      <c r="D63" s="298"/>
      <c r="E63" s="278"/>
      <c r="F63" s="252">
        <f t="shared" si="0"/>
        <v>0</v>
      </c>
      <c r="I63" s="179"/>
      <c r="J63" s="88"/>
      <c r="K63" s="119"/>
      <c r="L63" s="181"/>
    </row>
    <row r="64" spans="1:256" s="163" customFormat="1" ht="89.25">
      <c r="A64" s="431"/>
      <c r="B64" s="178" t="s">
        <v>292</v>
      </c>
      <c r="D64" s="297"/>
      <c r="E64" s="277"/>
      <c r="F64" s="252">
        <f t="shared" si="0"/>
        <v>0</v>
      </c>
    </row>
    <row r="65" spans="1:256" s="163" customFormat="1" ht="38.25">
      <c r="A65" s="431"/>
      <c r="B65" s="164" t="s">
        <v>288</v>
      </c>
      <c r="C65" s="175" t="s">
        <v>50</v>
      </c>
      <c r="D65" s="295">
        <v>30</v>
      </c>
      <c r="E65" s="276"/>
      <c r="F65" s="252">
        <f t="shared" si="0"/>
        <v>0</v>
      </c>
    </row>
    <row r="66" spans="1:256" s="163" customFormat="1">
      <c r="A66" s="431"/>
      <c r="B66" s="164"/>
      <c r="D66" s="297"/>
      <c r="E66" s="277"/>
      <c r="F66" s="252">
        <f t="shared" si="0"/>
        <v>0</v>
      </c>
    </row>
    <row r="67" spans="1:256" s="163" customFormat="1">
      <c r="A67" s="431" t="s">
        <v>834</v>
      </c>
      <c r="B67" s="173" t="s">
        <v>296</v>
      </c>
      <c r="D67" s="297"/>
      <c r="E67" s="277"/>
      <c r="F67" s="252">
        <f t="shared" si="0"/>
        <v>0</v>
      </c>
    </row>
    <row r="68" spans="1:256" s="163" customFormat="1" ht="25.5">
      <c r="A68" s="431"/>
      <c r="B68" s="174" t="s">
        <v>290</v>
      </c>
      <c r="D68" s="297"/>
      <c r="E68" s="277"/>
      <c r="F68" s="252">
        <f t="shared" si="0"/>
        <v>0</v>
      </c>
    </row>
    <row r="69" spans="1:256" s="163" customFormat="1">
      <c r="A69" s="431"/>
      <c r="B69" s="178" t="s">
        <v>289</v>
      </c>
      <c r="D69" s="297"/>
      <c r="E69" s="277"/>
      <c r="F69" s="252">
        <f t="shared" si="0"/>
        <v>0</v>
      </c>
    </row>
    <row r="70" spans="1:256" s="163" customFormat="1" ht="38.25">
      <c r="A70" s="431"/>
      <c r="B70" s="164" t="s">
        <v>291</v>
      </c>
      <c r="C70" s="175" t="s">
        <v>50</v>
      </c>
      <c r="D70" s="295">
        <v>32</v>
      </c>
      <c r="E70" s="276"/>
      <c r="F70" s="252">
        <f t="shared" si="0"/>
        <v>0</v>
      </c>
    </row>
    <row r="71" spans="1:256" s="163" customFormat="1">
      <c r="A71" s="431"/>
      <c r="B71" s="164"/>
      <c r="C71" s="175"/>
      <c r="D71" s="295"/>
      <c r="E71" s="276"/>
      <c r="F71" s="252">
        <f t="shared" si="0"/>
        <v>0</v>
      </c>
    </row>
    <row r="72" spans="1:256" s="163" customFormat="1">
      <c r="A72" s="431" t="s">
        <v>835</v>
      </c>
      <c r="B72" s="173" t="s">
        <v>295</v>
      </c>
      <c r="D72" s="297"/>
      <c r="E72" s="277"/>
      <c r="F72" s="252">
        <f t="shared" si="0"/>
        <v>0</v>
      </c>
    </row>
    <row r="73" spans="1:256" s="163" customFormat="1">
      <c r="A73" s="431"/>
      <c r="B73" s="174" t="s">
        <v>287</v>
      </c>
      <c r="D73" s="297"/>
      <c r="E73" s="277"/>
      <c r="F73" s="252">
        <f t="shared" ref="F73:F117" si="1">$D73*E73</f>
        <v>0</v>
      </c>
    </row>
    <row r="74" spans="1:256" s="163" customFormat="1">
      <c r="A74" s="431"/>
      <c r="B74" s="178" t="s">
        <v>289</v>
      </c>
      <c r="D74" s="297"/>
      <c r="E74" s="277"/>
      <c r="F74" s="252">
        <f t="shared" si="1"/>
        <v>0</v>
      </c>
    </row>
    <row r="75" spans="1:256" s="163" customFormat="1" ht="38.25">
      <c r="A75" s="431"/>
      <c r="B75" s="164" t="s">
        <v>291</v>
      </c>
      <c r="C75" s="175" t="s">
        <v>50</v>
      </c>
      <c r="D75" s="295">
        <v>92.1</v>
      </c>
      <c r="E75" s="276"/>
      <c r="F75" s="252">
        <f t="shared" si="1"/>
        <v>0</v>
      </c>
    </row>
    <row r="76" spans="1:256" s="172" customFormat="1">
      <c r="A76" s="426"/>
      <c r="B76" s="152"/>
      <c r="C76" s="149"/>
      <c r="D76" s="296"/>
      <c r="E76" s="272"/>
      <c r="F76" s="252">
        <f t="shared" si="1"/>
        <v>0</v>
      </c>
      <c r="G76" s="147"/>
      <c r="H76" s="148"/>
      <c r="I76" s="148"/>
      <c r="J76" s="149"/>
      <c r="K76" s="149"/>
      <c r="L76" s="149"/>
      <c r="M76" s="149"/>
      <c r="N76" s="149"/>
      <c r="O76" s="149"/>
      <c r="P76" s="149"/>
      <c r="Q76" s="149"/>
      <c r="R76" s="149"/>
      <c r="S76" s="149"/>
      <c r="T76" s="149"/>
      <c r="U76" s="149"/>
      <c r="V76" s="149"/>
      <c r="W76" s="149"/>
      <c r="X76" s="149"/>
      <c r="Y76" s="149"/>
      <c r="Z76" s="149"/>
      <c r="AA76" s="149"/>
      <c r="AB76" s="149"/>
      <c r="AC76" s="149"/>
      <c r="AD76" s="149"/>
      <c r="AE76" s="149"/>
      <c r="AF76" s="149"/>
      <c r="AG76" s="149"/>
      <c r="AH76" s="149"/>
      <c r="AI76" s="149"/>
      <c r="AJ76" s="149"/>
      <c r="AK76" s="149"/>
      <c r="AL76" s="149"/>
      <c r="AM76" s="149"/>
      <c r="AN76" s="149"/>
      <c r="AO76" s="149"/>
      <c r="AP76" s="149"/>
      <c r="AQ76" s="149"/>
      <c r="AR76" s="149"/>
      <c r="AS76" s="149"/>
      <c r="AT76" s="149"/>
      <c r="AU76" s="149"/>
      <c r="AV76" s="149"/>
      <c r="AW76" s="149"/>
      <c r="AX76" s="149"/>
      <c r="AY76" s="149"/>
      <c r="AZ76" s="149"/>
      <c r="BA76" s="149"/>
      <c r="BB76" s="149"/>
      <c r="BC76" s="149"/>
      <c r="BD76" s="149"/>
      <c r="BE76" s="149"/>
      <c r="BF76" s="149"/>
      <c r="BG76" s="149"/>
      <c r="BH76" s="149"/>
      <c r="BI76" s="149"/>
      <c r="BJ76" s="149"/>
      <c r="BK76" s="149"/>
      <c r="BL76" s="149"/>
      <c r="BM76" s="149"/>
      <c r="BN76" s="149"/>
      <c r="BO76" s="149"/>
      <c r="BP76" s="149"/>
      <c r="BQ76" s="149"/>
      <c r="BR76" s="149"/>
      <c r="BS76" s="149"/>
      <c r="BT76" s="149"/>
      <c r="BU76" s="149"/>
      <c r="BV76" s="149"/>
      <c r="BW76" s="149"/>
      <c r="BX76" s="149"/>
      <c r="BY76" s="149"/>
      <c r="BZ76" s="149"/>
      <c r="CA76" s="149"/>
      <c r="CB76" s="149"/>
      <c r="CC76" s="149"/>
      <c r="CD76" s="149"/>
      <c r="CE76" s="149"/>
      <c r="CF76" s="149"/>
      <c r="CG76" s="149"/>
      <c r="CH76" s="149"/>
      <c r="CI76" s="149"/>
      <c r="CJ76" s="149"/>
      <c r="CK76" s="149"/>
      <c r="CL76" s="149"/>
      <c r="CM76" s="149"/>
      <c r="CN76" s="149"/>
      <c r="CO76" s="149"/>
      <c r="CP76" s="149"/>
      <c r="CQ76" s="149"/>
      <c r="CR76" s="149"/>
      <c r="CS76" s="149"/>
      <c r="CT76" s="149"/>
      <c r="CU76" s="149"/>
      <c r="CV76" s="149"/>
      <c r="CW76" s="149"/>
      <c r="CX76" s="149"/>
      <c r="CY76" s="149"/>
      <c r="CZ76" s="149"/>
      <c r="DA76" s="149"/>
      <c r="DB76" s="149"/>
      <c r="DC76" s="149"/>
      <c r="DD76" s="149"/>
      <c r="DE76" s="149"/>
      <c r="DF76" s="149"/>
      <c r="DG76" s="150"/>
      <c r="DH76" s="150"/>
      <c r="DI76" s="150"/>
      <c r="DJ76" s="150"/>
      <c r="DK76" s="150"/>
      <c r="DL76" s="150"/>
      <c r="DM76" s="150"/>
      <c r="DN76" s="150"/>
      <c r="DO76" s="150"/>
      <c r="DP76" s="150"/>
      <c r="DQ76" s="150"/>
      <c r="DR76" s="150"/>
      <c r="DS76" s="150"/>
      <c r="DT76" s="150"/>
      <c r="DU76" s="150"/>
      <c r="DV76" s="150"/>
      <c r="DW76" s="150"/>
      <c r="DX76" s="150"/>
      <c r="DY76" s="150"/>
      <c r="DZ76" s="150"/>
      <c r="EA76" s="150"/>
      <c r="EB76" s="150"/>
      <c r="EC76" s="150"/>
      <c r="ED76" s="150"/>
      <c r="EE76" s="150"/>
      <c r="EF76" s="150"/>
      <c r="EG76" s="150"/>
      <c r="EH76" s="150"/>
      <c r="EI76" s="150"/>
      <c r="EJ76" s="150"/>
      <c r="EK76" s="150"/>
      <c r="EL76" s="150"/>
      <c r="EM76" s="150"/>
      <c r="EN76" s="150"/>
      <c r="EO76" s="150"/>
      <c r="EP76" s="150"/>
      <c r="EQ76" s="150"/>
      <c r="ER76" s="150"/>
      <c r="ES76" s="150"/>
      <c r="ET76" s="150"/>
      <c r="EU76" s="150"/>
      <c r="EV76" s="150"/>
      <c r="EW76" s="150"/>
      <c r="EX76" s="150"/>
      <c r="EY76" s="150"/>
      <c r="EZ76" s="150"/>
      <c r="FA76" s="150"/>
      <c r="FB76" s="150"/>
      <c r="FC76" s="150"/>
      <c r="FD76" s="150"/>
      <c r="FE76" s="150"/>
      <c r="FF76" s="150"/>
      <c r="FG76" s="150"/>
      <c r="FH76" s="150"/>
      <c r="FI76" s="150"/>
      <c r="FJ76" s="150"/>
      <c r="FK76" s="150"/>
      <c r="FL76" s="150"/>
      <c r="FM76" s="150"/>
      <c r="FN76" s="150"/>
      <c r="FO76" s="150"/>
      <c r="FP76" s="150"/>
      <c r="FQ76" s="150"/>
      <c r="FR76" s="150"/>
      <c r="FS76" s="150"/>
      <c r="FT76" s="150"/>
      <c r="FU76" s="150"/>
      <c r="FV76" s="150"/>
      <c r="FW76" s="150"/>
      <c r="FX76" s="150"/>
      <c r="FY76" s="150"/>
      <c r="FZ76" s="150"/>
      <c r="GA76" s="150"/>
      <c r="GB76" s="150"/>
      <c r="GC76" s="150"/>
      <c r="GD76" s="150"/>
      <c r="GE76" s="150"/>
      <c r="GF76" s="150"/>
      <c r="GG76" s="150"/>
      <c r="GH76" s="150"/>
      <c r="GI76" s="150"/>
      <c r="GJ76" s="150"/>
      <c r="GK76" s="150"/>
      <c r="GL76" s="150"/>
      <c r="GM76" s="150"/>
      <c r="GN76" s="150"/>
      <c r="GO76" s="150"/>
      <c r="GP76" s="150"/>
      <c r="GQ76" s="150"/>
      <c r="GR76" s="150"/>
      <c r="GS76" s="150"/>
      <c r="GT76" s="150"/>
      <c r="GU76" s="150"/>
      <c r="GV76" s="150"/>
      <c r="GW76" s="150"/>
      <c r="GX76" s="150"/>
      <c r="GY76" s="150"/>
      <c r="GZ76" s="150"/>
      <c r="HA76" s="150"/>
      <c r="HB76" s="150"/>
      <c r="HC76" s="150"/>
      <c r="HD76" s="150"/>
      <c r="HE76" s="150"/>
      <c r="HF76" s="150"/>
      <c r="HG76" s="150"/>
      <c r="HH76" s="150"/>
      <c r="HI76" s="150"/>
      <c r="HJ76" s="150"/>
      <c r="HK76" s="150"/>
      <c r="HL76" s="150"/>
      <c r="HM76" s="150"/>
      <c r="HN76" s="150"/>
      <c r="HO76" s="150"/>
      <c r="HP76" s="150"/>
      <c r="HQ76" s="150"/>
      <c r="HR76" s="150"/>
      <c r="HS76" s="150"/>
      <c r="HT76" s="150"/>
      <c r="HU76" s="150"/>
      <c r="HV76" s="150"/>
      <c r="HW76" s="150"/>
      <c r="HX76" s="150"/>
      <c r="HY76" s="150"/>
      <c r="HZ76" s="150"/>
      <c r="IA76" s="150"/>
      <c r="IB76" s="150"/>
      <c r="IC76" s="150"/>
      <c r="ID76" s="150"/>
      <c r="IE76" s="150"/>
      <c r="IF76" s="150"/>
      <c r="IG76" s="150"/>
      <c r="IH76" s="150"/>
      <c r="II76" s="150"/>
      <c r="IJ76" s="150"/>
      <c r="IK76" s="150"/>
      <c r="IL76" s="150"/>
      <c r="IM76" s="150"/>
      <c r="IN76" s="150"/>
      <c r="IO76" s="150"/>
      <c r="IP76" s="150"/>
      <c r="IQ76" s="150"/>
      <c r="IR76" s="150"/>
      <c r="IS76" s="150"/>
      <c r="IT76" s="150"/>
      <c r="IU76" s="150"/>
      <c r="IV76" s="150"/>
    </row>
    <row r="77" spans="1:256" s="163" customFormat="1">
      <c r="A77" s="431" t="s">
        <v>836</v>
      </c>
      <c r="B77" s="173" t="s">
        <v>294</v>
      </c>
      <c r="D77" s="297"/>
      <c r="E77" s="277"/>
      <c r="F77" s="252">
        <f t="shared" si="1"/>
        <v>0</v>
      </c>
    </row>
    <row r="78" spans="1:256" s="163" customFormat="1" ht="25.5">
      <c r="A78" s="431"/>
      <c r="B78" s="174" t="s">
        <v>286</v>
      </c>
      <c r="D78" s="297"/>
      <c r="E78" s="277"/>
      <c r="F78" s="252">
        <f t="shared" si="1"/>
        <v>0</v>
      </c>
    </row>
    <row r="79" spans="1:256" s="163" customFormat="1">
      <c r="A79" s="431"/>
      <c r="B79" s="174" t="s">
        <v>274</v>
      </c>
      <c r="D79" s="297"/>
      <c r="E79" s="277"/>
      <c r="F79" s="252">
        <f t="shared" si="1"/>
        <v>0</v>
      </c>
    </row>
    <row r="80" spans="1:256" s="163" customFormat="1" ht="38.25">
      <c r="A80" s="431"/>
      <c r="B80" s="164" t="s">
        <v>291</v>
      </c>
      <c r="C80" s="175" t="s">
        <v>50</v>
      </c>
      <c r="D80" s="295">
        <v>31.5</v>
      </c>
      <c r="E80" s="276"/>
      <c r="F80" s="252">
        <f t="shared" si="1"/>
        <v>0</v>
      </c>
    </row>
    <row r="81" spans="1:256" s="172" customFormat="1">
      <c r="A81" s="426"/>
      <c r="B81" s="152"/>
      <c r="C81" s="149"/>
      <c r="D81" s="296"/>
      <c r="E81" s="272"/>
      <c r="F81" s="252">
        <f t="shared" si="1"/>
        <v>0</v>
      </c>
      <c r="G81" s="147"/>
      <c r="H81" s="148"/>
      <c r="I81" s="148"/>
      <c r="J81" s="149"/>
      <c r="K81" s="149"/>
      <c r="L81" s="149"/>
      <c r="M81" s="149"/>
      <c r="N81" s="149"/>
      <c r="O81" s="149"/>
      <c r="P81" s="149"/>
      <c r="Q81" s="149"/>
      <c r="R81" s="149"/>
      <c r="S81" s="149"/>
      <c r="T81" s="149"/>
      <c r="U81" s="149"/>
      <c r="V81" s="149"/>
      <c r="W81" s="149"/>
      <c r="X81" s="149"/>
      <c r="Y81" s="149"/>
      <c r="Z81" s="149"/>
      <c r="AA81" s="149"/>
      <c r="AB81" s="149"/>
      <c r="AC81" s="149"/>
      <c r="AD81" s="149"/>
      <c r="AE81" s="149"/>
      <c r="AF81" s="149"/>
      <c r="AG81" s="149"/>
      <c r="AH81" s="149"/>
      <c r="AI81" s="149"/>
      <c r="AJ81" s="149"/>
      <c r="AK81" s="149"/>
      <c r="AL81" s="149"/>
      <c r="AM81" s="149"/>
      <c r="AN81" s="149"/>
      <c r="AO81" s="149"/>
      <c r="AP81" s="149"/>
      <c r="AQ81" s="149"/>
      <c r="AR81" s="149"/>
      <c r="AS81" s="149"/>
      <c r="AT81" s="149"/>
      <c r="AU81" s="149"/>
      <c r="AV81" s="149"/>
      <c r="AW81" s="149"/>
      <c r="AX81" s="149"/>
      <c r="AY81" s="149"/>
      <c r="AZ81" s="149"/>
      <c r="BA81" s="149"/>
      <c r="BB81" s="149"/>
      <c r="BC81" s="149"/>
      <c r="BD81" s="149"/>
      <c r="BE81" s="149"/>
      <c r="BF81" s="149"/>
      <c r="BG81" s="149"/>
      <c r="BH81" s="149"/>
      <c r="BI81" s="149"/>
      <c r="BJ81" s="149"/>
      <c r="BK81" s="149"/>
      <c r="BL81" s="149"/>
      <c r="BM81" s="149"/>
      <c r="BN81" s="149"/>
      <c r="BO81" s="149"/>
      <c r="BP81" s="149"/>
      <c r="BQ81" s="149"/>
      <c r="BR81" s="149"/>
      <c r="BS81" s="149"/>
      <c r="BT81" s="149"/>
      <c r="BU81" s="149"/>
      <c r="BV81" s="149"/>
      <c r="BW81" s="149"/>
      <c r="BX81" s="149"/>
      <c r="BY81" s="149"/>
      <c r="BZ81" s="149"/>
      <c r="CA81" s="149"/>
      <c r="CB81" s="149"/>
      <c r="CC81" s="149"/>
      <c r="CD81" s="149"/>
      <c r="CE81" s="149"/>
      <c r="CF81" s="149"/>
      <c r="CG81" s="149"/>
      <c r="CH81" s="149"/>
      <c r="CI81" s="149"/>
      <c r="CJ81" s="149"/>
      <c r="CK81" s="149"/>
      <c r="CL81" s="149"/>
      <c r="CM81" s="149"/>
      <c r="CN81" s="149"/>
      <c r="CO81" s="149"/>
      <c r="CP81" s="149"/>
      <c r="CQ81" s="149"/>
      <c r="CR81" s="149"/>
      <c r="CS81" s="149"/>
      <c r="CT81" s="149"/>
      <c r="CU81" s="149"/>
      <c r="CV81" s="149"/>
      <c r="CW81" s="149"/>
      <c r="CX81" s="149"/>
      <c r="CY81" s="149"/>
      <c r="CZ81" s="149"/>
      <c r="DA81" s="149"/>
      <c r="DB81" s="149"/>
      <c r="DC81" s="149"/>
      <c r="DD81" s="149"/>
      <c r="DE81" s="149"/>
      <c r="DF81" s="149"/>
      <c r="DG81" s="150"/>
      <c r="DH81" s="150"/>
      <c r="DI81" s="150"/>
      <c r="DJ81" s="150"/>
      <c r="DK81" s="150"/>
      <c r="DL81" s="150"/>
      <c r="DM81" s="150"/>
      <c r="DN81" s="150"/>
      <c r="DO81" s="150"/>
      <c r="DP81" s="150"/>
      <c r="DQ81" s="150"/>
      <c r="DR81" s="150"/>
      <c r="DS81" s="150"/>
      <c r="DT81" s="150"/>
      <c r="DU81" s="150"/>
      <c r="DV81" s="150"/>
      <c r="DW81" s="150"/>
      <c r="DX81" s="150"/>
      <c r="DY81" s="150"/>
      <c r="DZ81" s="150"/>
      <c r="EA81" s="150"/>
      <c r="EB81" s="150"/>
      <c r="EC81" s="150"/>
      <c r="ED81" s="150"/>
      <c r="EE81" s="150"/>
      <c r="EF81" s="150"/>
      <c r="EG81" s="150"/>
      <c r="EH81" s="150"/>
      <c r="EI81" s="150"/>
      <c r="EJ81" s="150"/>
      <c r="EK81" s="150"/>
      <c r="EL81" s="150"/>
      <c r="EM81" s="150"/>
      <c r="EN81" s="150"/>
      <c r="EO81" s="150"/>
      <c r="EP81" s="150"/>
      <c r="EQ81" s="150"/>
      <c r="ER81" s="150"/>
      <c r="ES81" s="150"/>
      <c r="ET81" s="150"/>
      <c r="EU81" s="150"/>
      <c r="EV81" s="150"/>
      <c r="EW81" s="150"/>
      <c r="EX81" s="150"/>
      <c r="EY81" s="150"/>
      <c r="EZ81" s="150"/>
      <c r="FA81" s="150"/>
      <c r="FB81" s="150"/>
      <c r="FC81" s="150"/>
      <c r="FD81" s="150"/>
      <c r="FE81" s="150"/>
      <c r="FF81" s="150"/>
      <c r="FG81" s="150"/>
      <c r="FH81" s="150"/>
      <c r="FI81" s="150"/>
      <c r="FJ81" s="150"/>
      <c r="FK81" s="150"/>
      <c r="FL81" s="150"/>
      <c r="FM81" s="150"/>
      <c r="FN81" s="150"/>
      <c r="FO81" s="150"/>
      <c r="FP81" s="150"/>
      <c r="FQ81" s="150"/>
      <c r="FR81" s="150"/>
      <c r="FS81" s="150"/>
      <c r="FT81" s="150"/>
      <c r="FU81" s="150"/>
      <c r="FV81" s="150"/>
      <c r="FW81" s="150"/>
      <c r="FX81" s="150"/>
      <c r="FY81" s="150"/>
      <c r="FZ81" s="150"/>
      <c r="GA81" s="150"/>
      <c r="GB81" s="150"/>
      <c r="GC81" s="150"/>
      <c r="GD81" s="150"/>
      <c r="GE81" s="150"/>
      <c r="GF81" s="150"/>
      <c r="GG81" s="150"/>
      <c r="GH81" s="150"/>
      <c r="GI81" s="150"/>
      <c r="GJ81" s="150"/>
      <c r="GK81" s="150"/>
      <c r="GL81" s="150"/>
      <c r="GM81" s="150"/>
      <c r="GN81" s="150"/>
      <c r="GO81" s="150"/>
      <c r="GP81" s="150"/>
      <c r="GQ81" s="150"/>
      <c r="GR81" s="150"/>
      <c r="GS81" s="150"/>
      <c r="GT81" s="150"/>
      <c r="GU81" s="150"/>
      <c r="GV81" s="150"/>
      <c r="GW81" s="150"/>
      <c r="GX81" s="150"/>
      <c r="GY81" s="150"/>
      <c r="GZ81" s="150"/>
      <c r="HA81" s="150"/>
      <c r="HB81" s="150"/>
      <c r="HC81" s="150"/>
      <c r="HD81" s="150"/>
      <c r="HE81" s="150"/>
      <c r="HF81" s="150"/>
      <c r="HG81" s="150"/>
      <c r="HH81" s="150"/>
      <c r="HI81" s="150"/>
      <c r="HJ81" s="150"/>
      <c r="HK81" s="150"/>
      <c r="HL81" s="150"/>
      <c r="HM81" s="150"/>
      <c r="HN81" s="150"/>
      <c r="HO81" s="150"/>
      <c r="HP81" s="150"/>
      <c r="HQ81" s="150"/>
      <c r="HR81" s="150"/>
      <c r="HS81" s="150"/>
      <c r="HT81" s="150"/>
      <c r="HU81" s="150"/>
      <c r="HV81" s="150"/>
      <c r="HW81" s="150"/>
      <c r="HX81" s="150"/>
      <c r="HY81" s="150"/>
      <c r="HZ81" s="150"/>
      <c r="IA81" s="150"/>
      <c r="IB81" s="150"/>
      <c r="IC81" s="150"/>
      <c r="ID81" s="150"/>
      <c r="IE81" s="150"/>
      <c r="IF81" s="150"/>
      <c r="IG81" s="150"/>
      <c r="IH81" s="150"/>
      <c r="II81" s="150"/>
      <c r="IJ81" s="150"/>
      <c r="IK81" s="150"/>
      <c r="IL81" s="150"/>
      <c r="IM81" s="150"/>
      <c r="IN81" s="150"/>
      <c r="IO81" s="150"/>
      <c r="IP81" s="150"/>
      <c r="IQ81" s="150"/>
      <c r="IR81" s="150"/>
      <c r="IS81" s="150"/>
      <c r="IT81" s="150"/>
      <c r="IU81" s="150"/>
      <c r="IV81" s="150"/>
    </row>
    <row r="82" spans="1:256" s="163" customFormat="1">
      <c r="A82" s="431" t="s">
        <v>837</v>
      </c>
      <c r="B82" s="173" t="s">
        <v>298</v>
      </c>
      <c r="D82" s="297"/>
      <c r="E82" s="277"/>
      <c r="F82" s="252">
        <f t="shared" si="1"/>
        <v>0</v>
      </c>
    </row>
    <row r="83" spans="1:256" s="163" customFormat="1">
      <c r="A83" s="431"/>
      <c r="B83" s="174" t="s">
        <v>287</v>
      </c>
      <c r="D83" s="297"/>
      <c r="E83" s="277"/>
      <c r="F83" s="252">
        <f t="shared" si="1"/>
        <v>0</v>
      </c>
    </row>
    <row r="84" spans="1:256" s="163" customFormat="1">
      <c r="A84" s="431"/>
      <c r="B84" s="178" t="s">
        <v>289</v>
      </c>
      <c r="D84" s="297"/>
      <c r="E84" s="277"/>
      <c r="F84" s="252">
        <f t="shared" si="1"/>
        <v>0</v>
      </c>
    </row>
    <row r="85" spans="1:256" s="163" customFormat="1" ht="38.25">
      <c r="A85" s="431"/>
      <c r="B85" s="164" t="s">
        <v>291</v>
      </c>
      <c r="C85" s="175" t="s">
        <v>50</v>
      </c>
      <c r="D85" s="295">
        <v>10</v>
      </c>
      <c r="E85" s="276"/>
      <c r="F85" s="252">
        <f t="shared" si="1"/>
        <v>0</v>
      </c>
    </row>
    <row r="86" spans="1:256" s="163" customFormat="1">
      <c r="A86" s="431"/>
      <c r="B86" s="164"/>
      <c r="C86" s="175"/>
      <c r="D86" s="295"/>
      <c r="E86" s="276"/>
      <c r="F86" s="252">
        <f t="shared" si="1"/>
        <v>0</v>
      </c>
    </row>
    <row r="87" spans="1:256" s="163" customFormat="1">
      <c r="A87" s="431" t="s">
        <v>838</v>
      </c>
      <c r="B87" s="173" t="s">
        <v>275</v>
      </c>
      <c r="D87" s="297"/>
      <c r="E87" s="277"/>
      <c r="F87" s="252">
        <f t="shared" si="1"/>
        <v>0</v>
      </c>
    </row>
    <row r="88" spans="1:256" s="163" customFormat="1">
      <c r="A88" s="431"/>
      <c r="B88" s="174" t="s">
        <v>299</v>
      </c>
      <c r="D88" s="297"/>
      <c r="E88" s="277"/>
      <c r="F88" s="252">
        <f t="shared" si="1"/>
        <v>0</v>
      </c>
    </row>
    <row r="89" spans="1:256" s="163" customFormat="1">
      <c r="A89" s="431"/>
      <c r="B89" s="164" t="s">
        <v>300</v>
      </c>
      <c r="D89" s="297"/>
      <c r="E89" s="277"/>
      <c r="F89" s="252">
        <f t="shared" si="1"/>
        <v>0</v>
      </c>
    </row>
    <row r="90" spans="1:256" s="163" customFormat="1" ht="25.5">
      <c r="A90" s="431"/>
      <c r="B90" s="237" t="s">
        <v>412</v>
      </c>
      <c r="C90" s="175" t="s">
        <v>50</v>
      </c>
      <c r="D90" s="295">
        <v>46</v>
      </c>
      <c r="E90" s="276"/>
      <c r="F90" s="252">
        <f t="shared" si="1"/>
        <v>0</v>
      </c>
    </row>
    <row r="91" spans="1:256" s="172" customFormat="1">
      <c r="A91" s="426"/>
      <c r="B91" s="152"/>
      <c r="C91" s="149"/>
      <c r="D91" s="296"/>
      <c r="E91" s="272"/>
      <c r="F91" s="252">
        <f t="shared" si="1"/>
        <v>0</v>
      </c>
      <c r="G91" s="147"/>
      <c r="H91" s="148"/>
      <c r="I91" s="148"/>
      <c r="J91" s="149"/>
      <c r="K91" s="149"/>
      <c r="L91" s="149"/>
      <c r="M91" s="149"/>
      <c r="N91" s="149"/>
      <c r="O91" s="149"/>
      <c r="P91" s="149"/>
      <c r="Q91" s="149"/>
      <c r="R91" s="149"/>
      <c r="S91" s="149"/>
      <c r="T91" s="149"/>
      <c r="U91" s="149"/>
      <c r="V91" s="149"/>
      <c r="W91" s="149"/>
      <c r="X91" s="149"/>
      <c r="Y91" s="149"/>
      <c r="Z91" s="149"/>
      <c r="AA91" s="149"/>
      <c r="AB91" s="149"/>
      <c r="AC91" s="149"/>
      <c r="AD91" s="149"/>
      <c r="AE91" s="149"/>
      <c r="AF91" s="149"/>
      <c r="AG91" s="149"/>
      <c r="AH91" s="149"/>
      <c r="AI91" s="149"/>
      <c r="AJ91" s="149"/>
      <c r="AK91" s="149"/>
      <c r="AL91" s="149"/>
      <c r="AM91" s="149"/>
      <c r="AN91" s="149"/>
      <c r="AO91" s="149"/>
      <c r="AP91" s="149"/>
      <c r="AQ91" s="149"/>
      <c r="AR91" s="149"/>
      <c r="AS91" s="149"/>
      <c r="AT91" s="149"/>
      <c r="AU91" s="149"/>
      <c r="AV91" s="149"/>
      <c r="AW91" s="149"/>
      <c r="AX91" s="149"/>
      <c r="AY91" s="149"/>
      <c r="AZ91" s="149"/>
      <c r="BA91" s="149"/>
      <c r="BB91" s="149"/>
      <c r="BC91" s="149"/>
      <c r="BD91" s="149"/>
      <c r="BE91" s="149"/>
      <c r="BF91" s="149"/>
      <c r="BG91" s="149"/>
      <c r="BH91" s="149"/>
      <c r="BI91" s="149"/>
      <c r="BJ91" s="149"/>
      <c r="BK91" s="149"/>
      <c r="BL91" s="149"/>
      <c r="BM91" s="149"/>
      <c r="BN91" s="149"/>
      <c r="BO91" s="149"/>
      <c r="BP91" s="149"/>
      <c r="BQ91" s="149"/>
      <c r="BR91" s="149"/>
      <c r="BS91" s="149"/>
      <c r="BT91" s="149"/>
      <c r="BU91" s="149"/>
      <c r="BV91" s="149"/>
      <c r="BW91" s="149"/>
      <c r="BX91" s="149"/>
      <c r="BY91" s="149"/>
      <c r="BZ91" s="149"/>
      <c r="CA91" s="149"/>
      <c r="CB91" s="149"/>
      <c r="CC91" s="149"/>
      <c r="CD91" s="149"/>
      <c r="CE91" s="149"/>
      <c r="CF91" s="149"/>
      <c r="CG91" s="149"/>
      <c r="CH91" s="149"/>
      <c r="CI91" s="149"/>
      <c r="CJ91" s="149"/>
      <c r="CK91" s="149"/>
      <c r="CL91" s="149"/>
      <c r="CM91" s="149"/>
      <c r="CN91" s="149"/>
      <c r="CO91" s="149"/>
      <c r="CP91" s="149"/>
      <c r="CQ91" s="149"/>
      <c r="CR91" s="149"/>
      <c r="CS91" s="149"/>
      <c r="CT91" s="149"/>
      <c r="CU91" s="149"/>
      <c r="CV91" s="149"/>
      <c r="CW91" s="149"/>
      <c r="CX91" s="149"/>
      <c r="CY91" s="149"/>
      <c r="CZ91" s="149"/>
      <c r="DA91" s="149"/>
      <c r="DB91" s="149"/>
      <c r="DC91" s="149"/>
      <c r="DD91" s="149"/>
      <c r="DE91" s="149"/>
      <c r="DF91" s="149"/>
      <c r="DG91" s="150"/>
      <c r="DH91" s="150"/>
      <c r="DI91" s="150"/>
      <c r="DJ91" s="150"/>
      <c r="DK91" s="150"/>
      <c r="DL91" s="150"/>
      <c r="DM91" s="150"/>
      <c r="DN91" s="150"/>
      <c r="DO91" s="150"/>
      <c r="DP91" s="150"/>
      <c r="DQ91" s="150"/>
      <c r="DR91" s="150"/>
      <c r="DS91" s="150"/>
      <c r="DT91" s="150"/>
      <c r="DU91" s="150"/>
      <c r="DV91" s="150"/>
      <c r="DW91" s="150"/>
      <c r="DX91" s="150"/>
      <c r="DY91" s="150"/>
      <c r="DZ91" s="150"/>
      <c r="EA91" s="150"/>
      <c r="EB91" s="150"/>
      <c r="EC91" s="150"/>
      <c r="ED91" s="150"/>
      <c r="EE91" s="150"/>
      <c r="EF91" s="150"/>
      <c r="EG91" s="150"/>
      <c r="EH91" s="150"/>
      <c r="EI91" s="150"/>
      <c r="EJ91" s="150"/>
      <c r="EK91" s="150"/>
      <c r="EL91" s="150"/>
      <c r="EM91" s="150"/>
      <c r="EN91" s="150"/>
      <c r="EO91" s="150"/>
      <c r="EP91" s="150"/>
      <c r="EQ91" s="150"/>
      <c r="ER91" s="150"/>
      <c r="ES91" s="150"/>
      <c r="ET91" s="150"/>
      <c r="EU91" s="150"/>
      <c r="EV91" s="150"/>
      <c r="EW91" s="150"/>
      <c r="EX91" s="150"/>
      <c r="EY91" s="150"/>
      <c r="EZ91" s="150"/>
      <c r="FA91" s="150"/>
      <c r="FB91" s="150"/>
      <c r="FC91" s="150"/>
      <c r="FD91" s="150"/>
      <c r="FE91" s="150"/>
      <c r="FF91" s="150"/>
      <c r="FG91" s="150"/>
      <c r="FH91" s="150"/>
      <c r="FI91" s="150"/>
      <c r="FJ91" s="150"/>
      <c r="FK91" s="150"/>
      <c r="FL91" s="150"/>
      <c r="FM91" s="150"/>
      <c r="FN91" s="150"/>
      <c r="FO91" s="150"/>
      <c r="FP91" s="150"/>
      <c r="FQ91" s="150"/>
      <c r="FR91" s="150"/>
      <c r="FS91" s="150"/>
      <c r="FT91" s="150"/>
      <c r="FU91" s="150"/>
      <c r="FV91" s="150"/>
      <c r="FW91" s="150"/>
      <c r="FX91" s="150"/>
      <c r="FY91" s="150"/>
      <c r="FZ91" s="150"/>
      <c r="GA91" s="150"/>
      <c r="GB91" s="150"/>
      <c r="GC91" s="150"/>
      <c r="GD91" s="150"/>
      <c r="GE91" s="150"/>
      <c r="GF91" s="150"/>
      <c r="GG91" s="150"/>
      <c r="GH91" s="150"/>
      <c r="GI91" s="150"/>
      <c r="GJ91" s="150"/>
      <c r="GK91" s="150"/>
      <c r="GL91" s="150"/>
      <c r="GM91" s="150"/>
      <c r="GN91" s="150"/>
      <c r="GO91" s="150"/>
      <c r="GP91" s="150"/>
      <c r="GQ91" s="150"/>
      <c r="GR91" s="150"/>
      <c r="GS91" s="150"/>
      <c r="GT91" s="150"/>
      <c r="GU91" s="150"/>
      <c r="GV91" s="150"/>
      <c r="GW91" s="150"/>
      <c r="GX91" s="150"/>
      <c r="GY91" s="150"/>
      <c r="GZ91" s="150"/>
      <c r="HA91" s="150"/>
      <c r="HB91" s="150"/>
      <c r="HC91" s="150"/>
      <c r="HD91" s="150"/>
      <c r="HE91" s="150"/>
      <c r="HF91" s="150"/>
      <c r="HG91" s="150"/>
      <c r="HH91" s="150"/>
      <c r="HI91" s="150"/>
      <c r="HJ91" s="150"/>
      <c r="HK91" s="150"/>
      <c r="HL91" s="150"/>
      <c r="HM91" s="150"/>
      <c r="HN91" s="150"/>
      <c r="HO91" s="150"/>
      <c r="HP91" s="150"/>
      <c r="HQ91" s="150"/>
      <c r="HR91" s="150"/>
      <c r="HS91" s="150"/>
      <c r="HT91" s="150"/>
      <c r="HU91" s="150"/>
      <c r="HV91" s="150"/>
      <c r="HW91" s="150"/>
      <c r="HX91" s="150"/>
      <c r="HY91" s="150"/>
      <c r="HZ91" s="150"/>
      <c r="IA91" s="150"/>
      <c r="IB91" s="150"/>
      <c r="IC91" s="150"/>
      <c r="ID91" s="150"/>
      <c r="IE91" s="150"/>
      <c r="IF91" s="150"/>
      <c r="IG91" s="150"/>
      <c r="IH91" s="150"/>
      <c r="II91" s="150"/>
      <c r="IJ91" s="150"/>
      <c r="IK91" s="150"/>
      <c r="IL91" s="150"/>
      <c r="IM91" s="150"/>
      <c r="IN91" s="150"/>
      <c r="IO91" s="150"/>
      <c r="IP91" s="150"/>
      <c r="IQ91" s="150"/>
      <c r="IR91" s="150"/>
      <c r="IS91" s="150"/>
      <c r="IT91" s="150"/>
      <c r="IU91" s="150"/>
      <c r="IV91" s="150"/>
    </row>
    <row r="92" spans="1:256" s="163" customFormat="1">
      <c r="A92" s="431" t="s">
        <v>839</v>
      </c>
      <c r="B92" s="173" t="s">
        <v>276</v>
      </c>
      <c r="D92" s="297"/>
      <c r="E92" s="277"/>
      <c r="F92" s="252">
        <f t="shared" si="1"/>
        <v>0</v>
      </c>
    </row>
    <row r="93" spans="1:256" s="163" customFormat="1" ht="25.5">
      <c r="A93" s="431"/>
      <c r="B93" s="174" t="s">
        <v>301</v>
      </c>
      <c r="D93" s="297"/>
      <c r="E93" s="277"/>
      <c r="F93" s="252">
        <f t="shared" si="1"/>
        <v>0</v>
      </c>
    </row>
    <row r="94" spans="1:256" s="163" customFormat="1">
      <c r="A94" s="431"/>
      <c r="B94" s="174" t="s">
        <v>274</v>
      </c>
      <c r="D94" s="297"/>
      <c r="E94" s="277"/>
      <c r="F94" s="252">
        <f t="shared" si="1"/>
        <v>0</v>
      </c>
    </row>
    <row r="95" spans="1:256" s="163" customFormat="1" ht="25.5">
      <c r="A95" s="431"/>
      <c r="B95" s="164" t="s">
        <v>302</v>
      </c>
      <c r="C95" s="175" t="s">
        <v>50</v>
      </c>
      <c r="D95" s="295">
        <f>7.3+7</f>
        <v>14.3</v>
      </c>
      <c r="E95" s="276"/>
      <c r="F95" s="252">
        <f t="shared" si="1"/>
        <v>0</v>
      </c>
    </row>
    <row r="96" spans="1:256" s="172" customFormat="1">
      <c r="A96" s="426"/>
      <c r="B96" s="152"/>
      <c r="C96" s="149"/>
      <c r="D96" s="290"/>
      <c r="E96" s="272"/>
      <c r="F96" s="252">
        <f t="shared" si="1"/>
        <v>0</v>
      </c>
      <c r="G96" s="147"/>
      <c r="H96" s="148"/>
      <c r="I96" s="148"/>
      <c r="J96" s="149"/>
      <c r="K96" s="149"/>
      <c r="L96" s="149"/>
      <c r="M96" s="149"/>
      <c r="N96" s="149"/>
      <c r="O96" s="149"/>
      <c r="P96" s="149"/>
      <c r="Q96" s="149"/>
      <c r="R96" s="149"/>
      <c r="S96" s="149"/>
      <c r="T96" s="149"/>
      <c r="U96" s="149"/>
      <c r="V96" s="149"/>
      <c r="W96" s="149"/>
      <c r="X96" s="149"/>
      <c r="Y96" s="149"/>
      <c r="Z96" s="149"/>
      <c r="AA96" s="149"/>
      <c r="AB96" s="149"/>
      <c r="AC96" s="149"/>
      <c r="AD96" s="149"/>
      <c r="AE96" s="149"/>
      <c r="AF96" s="149"/>
      <c r="AG96" s="149"/>
      <c r="AH96" s="149"/>
      <c r="AI96" s="149"/>
      <c r="AJ96" s="149"/>
      <c r="AK96" s="149"/>
      <c r="AL96" s="149"/>
      <c r="AM96" s="149"/>
      <c r="AN96" s="149"/>
      <c r="AO96" s="149"/>
      <c r="AP96" s="149"/>
      <c r="AQ96" s="149"/>
      <c r="AR96" s="149"/>
      <c r="AS96" s="149"/>
      <c r="AT96" s="149"/>
      <c r="AU96" s="149"/>
      <c r="AV96" s="149"/>
      <c r="AW96" s="149"/>
      <c r="AX96" s="149"/>
      <c r="AY96" s="149"/>
      <c r="AZ96" s="149"/>
      <c r="BA96" s="149"/>
      <c r="BB96" s="149"/>
      <c r="BC96" s="149"/>
      <c r="BD96" s="149"/>
      <c r="BE96" s="149"/>
      <c r="BF96" s="149"/>
      <c r="BG96" s="149"/>
      <c r="BH96" s="149"/>
      <c r="BI96" s="149"/>
      <c r="BJ96" s="149"/>
      <c r="BK96" s="149"/>
      <c r="BL96" s="149"/>
      <c r="BM96" s="149"/>
      <c r="BN96" s="149"/>
      <c r="BO96" s="149"/>
      <c r="BP96" s="149"/>
      <c r="BQ96" s="149"/>
      <c r="BR96" s="149"/>
      <c r="BS96" s="149"/>
      <c r="BT96" s="149"/>
      <c r="BU96" s="149"/>
      <c r="BV96" s="149"/>
      <c r="BW96" s="149"/>
      <c r="BX96" s="149"/>
      <c r="BY96" s="149"/>
      <c r="BZ96" s="149"/>
      <c r="CA96" s="149"/>
      <c r="CB96" s="149"/>
      <c r="CC96" s="149"/>
      <c r="CD96" s="149"/>
      <c r="CE96" s="149"/>
      <c r="CF96" s="149"/>
      <c r="CG96" s="149"/>
      <c r="CH96" s="149"/>
      <c r="CI96" s="149"/>
      <c r="CJ96" s="149"/>
      <c r="CK96" s="149"/>
      <c r="CL96" s="149"/>
      <c r="CM96" s="149"/>
      <c r="CN96" s="149"/>
      <c r="CO96" s="149"/>
      <c r="CP96" s="149"/>
      <c r="CQ96" s="149"/>
      <c r="CR96" s="149"/>
      <c r="CS96" s="149"/>
      <c r="CT96" s="149"/>
      <c r="CU96" s="149"/>
      <c r="CV96" s="149"/>
      <c r="CW96" s="149"/>
      <c r="CX96" s="149"/>
      <c r="CY96" s="149"/>
      <c r="CZ96" s="149"/>
      <c r="DA96" s="149"/>
      <c r="DB96" s="149"/>
      <c r="DC96" s="149"/>
      <c r="DD96" s="149"/>
      <c r="DE96" s="149"/>
      <c r="DF96" s="149"/>
      <c r="DG96" s="150"/>
      <c r="DH96" s="150"/>
      <c r="DI96" s="150"/>
      <c r="DJ96" s="150"/>
      <c r="DK96" s="150"/>
      <c r="DL96" s="150"/>
      <c r="DM96" s="150"/>
      <c r="DN96" s="150"/>
      <c r="DO96" s="150"/>
      <c r="DP96" s="150"/>
      <c r="DQ96" s="150"/>
      <c r="DR96" s="150"/>
      <c r="DS96" s="150"/>
      <c r="DT96" s="150"/>
      <c r="DU96" s="150"/>
      <c r="DV96" s="150"/>
      <c r="DW96" s="150"/>
      <c r="DX96" s="150"/>
      <c r="DY96" s="150"/>
      <c r="DZ96" s="150"/>
      <c r="EA96" s="150"/>
      <c r="EB96" s="150"/>
      <c r="EC96" s="150"/>
      <c r="ED96" s="150"/>
      <c r="EE96" s="150"/>
      <c r="EF96" s="150"/>
      <c r="EG96" s="150"/>
      <c r="EH96" s="150"/>
      <c r="EI96" s="150"/>
      <c r="EJ96" s="150"/>
      <c r="EK96" s="150"/>
      <c r="EL96" s="150"/>
      <c r="EM96" s="150"/>
      <c r="EN96" s="150"/>
      <c r="EO96" s="150"/>
      <c r="EP96" s="150"/>
      <c r="EQ96" s="150"/>
      <c r="ER96" s="150"/>
      <c r="ES96" s="150"/>
      <c r="ET96" s="150"/>
      <c r="EU96" s="150"/>
      <c r="EV96" s="150"/>
      <c r="EW96" s="150"/>
      <c r="EX96" s="150"/>
      <c r="EY96" s="150"/>
      <c r="EZ96" s="150"/>
      <c r="FA96" s="150"/>
      <c r="FB96" s="150"/>
      <c r="FC96" s="150"/>
      <c r="FD96" s="150"/>
      <c r="FE96" s="150"/>
      <c r="FF96" s="150"/>
      <c r="FG96" s="150"/>
      <c r="FH96" s="150"/>
      <c r="FI96" s="150"/>
      <c r="FJ96" s="150"/>
      <c r="FK96" s="150"/>
      <c r="FL96" s="150"/>
      <c r="FM96" s="150"/>
      <c r="FN96" s="150"/>
      <c r="FO96" s="150"/>
      <c r="FP96" s="150"/>
      <c r="FQ96" s="150"/>
      <c r="FR96" s="150"/>
      <c r="FS96" s="150"/>
      <c r="FT96" s="150"/>
      <c r="FU96" s="150"/>
      <c r="FV96" s="150"/>
      <c r="FW96" s="150"/>
      <c r="FX96" s="150"/>
      <c r="FY96" s="150"/>
      <c r="FZ96" s="150"/>
      <c r="GA96" s="150"/>
      <c r="GB96" s="150"/>
      <c r="GC96" s="150"/>
      <c r="GD96" s="150"/>
      <c r="GE96" s="150"/>
      <c r="GF96" s="150"/>
      <c r="GG96" s="150"/>
      <c r="GH96" s="150"/>
      <c r="GI96" s="150"/>
      <c r="GJ96" s="150"/>
      <c r="GK96" s="150"/>
      <c r="GL96" s="150"/>
      <c r="GM96" s="150"/>
      <c r="GN96" s="150"/>
      <c r="GO96" s="150"/>
      <c r="GP96" s="150"/>
      <c r="GQ96" s="150"/>
      <c r="GR96" s="150"/>
      <c r="GS96" s="150"/>
      <c r="GT96" s="150"/>
      <c r="GU96" s="150"/>
      <c r="GV96" s="150"/>
      <c r="GW96" s="150"/>
      <c r="GX96" s="150"/>
      <c r="GY96" s="150"/>
      <c r="GZ96" s="150"/>
      <c r="HA96" s="150"/>
      <c r="HB96" s="150"/>
      <c r="HC96" s="150"/>
      <c r="HD96" s="150"/>
      <c r="HE96" s="150"/>
      <c r="HF96" s="150"/>
      <c r="HG96" s="150"/>
      <c r="HH96" s="150"/>
      <c r="HI96" s="150"/>
      <c r="HJ96" s="150"/>
      <c r="HK96" s="150"/>
      <c r="HL96" s="150"/>
      <c r="HM96" s="150"/>
      <c r="HN96" s="150"/>
      <c r="HO96" s="150"/>
      <c r="HP96" s="150"/>
      <c r="HQ96" s="150"/>
      <c r="HR96" s="150"/>
      <c r="HS96" s="150"/>
      <c r="HT96" s="150"/>
      <c r="HU96" s="150"/>
      <c r="HV96" s="150"/>
      <c r="HW96" s="150"/>
      <c r="HX96" s="150"/>
      <c r="HY96" s="150"/>
      <c r="HZ96" s="150"/>
      <c r="IA96" s="150"/>
      <c r="IB96" s="150"/>
      <c r="IC96" s="150"/>
      <c r="ID96" s="150"/>
      <c r="IE96" s="150"/>
      <c r="IF96" s="150"/>
      <c r="IG96" s="150"/>
      <c r="IH96" s="150"/>
      <c r="II96" s="150"/>
      <c r="IJ96" s="150"/>
      <c r="IK96" s="150"/>
      <c r="IL96" s="150"/>
      <c r="IM96" s="150"/>
      <c r="IN96" s="150"/>
      <c r="IO96" s="150"/>
      <c r="IP96" s="150"/>
      <c r="IQ96" s="150"/>
      <c r="IR96" s="150"/>
      <c r="IS96" s="150"/>
      <c r="IT96" s="150"/>
      <c r="IU96" s="150"/>
      <c r="IV96" s="150"/>
    </row>
    <row r="97" spans="1:256" s="193" customFormat="1" ht="38.25">
      <c r="A97" s="432" t="s">
        <v>727</v>
      </c>
      <c r="B97" s="176" t="s">
        <v>311</v>
      </c>
      <c r="C97" s="146" t="s">
        <v>51</v>
      </c>
      <c r="D97" s="289">
        <v>3</v>
      </c>
      <c r="E97" s="271"/>
      <c r="F97" s="252">
        <f t="shared" si="1"/>
        <v>0</v>
      </c>
      <c r="I97" s="194"/>
      <c r="J97" s="195"/>
      <c r="K97" s="181"/>
      <c r="L97" s="181"/>
    </row>
    <row r="98" spans="1:256" s="193" customFormat="1">
      <c r="A98" s="385"/>
      <c r="B98" s="191"/>
      <c r="C98" s="192"/>
      <c r="D98" s="299"/>
      <c r="E98" s="279"/>
      <c r="F98" s="252">
        <f t="shared" si="1"/>
        <v>0</v>
      </c>
      <c r="I98" s="194"/>
      <c r="J98" s="195"/>
      <c r="K98" s="181"/>
      <c r="L98" s="181"/>
    </row>
    <row r="99" spans="1:256" s="172" customFormat="1" ht="63.75">
      <c r="A99" s="432" t="s">
        <v>728</v>
      </c>
      <c r="B99" s="176" t="s">
        <v>303</v>
      </c>
      <c r="C99" s="146" t="s">
        <v>52</v>
      </c>
      <c r="D99" s="289">
        <v>8</v>
      </c>
      <c r="E99" s="271"/>
      <c r="F99" s="252">
        <f t="shared" si="1"/>
        <v>0</v>
      </c>
    </row>
    <row r="100" spans="1:256" s="172" customFormat="1">
      <c r="A100" s="426"/>
      <c r="B100" s="152"/>
      <c r="C100" s="149"/>
      <c r="D100" s="290"/>
      <c r="E100" s="272"/>
      <c r="F100" s="252">
        <f t="shared" si="1"/>
        <v>0</v>
      </c>
      <c r="G100" s="147"/>
      <c r="H100" s="148"/>
      <c r="I100" s="148"/>
      <c r="J100" s="149"/>
      <c r="K100" s="149"/>
      <c r="L100" s="149"/>
      <c r="M100" s="149"/>
      <c r="N100" s="149"/>
      <c r="O100" s="149"/>
      <c r="P100" s="149"/>
      <c r="Q100" s="149"/>
      <c r="R100" s="149"/>
      <c r="S100" s="149"/>
      <c r="T100" s="149"/>
      <c r="U100" s="149"/>
      <c r="V100" s="149"/>
      <c r="W100" s="149"/>
      <c r="X100" s="149"/>
      <c r="Y100" s="149"/>
      <c r="Z100" s="149"/>
      <c r="AA100" s="149"/>
      <c r="AB100" s="149"/>
      <c r="AC100" s="149"/>
      <c r="AD100" s="149"/>
      <c r="AE100" s="149"/>
      <c r="AF100" s="149"/>
      <c r="AG100" s="149"/>
      <c r="AH100" s="149"/>
      <c r="AI100" s="149"/>
      <c r="AJ100" s="149"/>
      <c r="AK100" s="149"/>
      <c r="AL100" s="149"/>
      <c r="AM100" s="149"/>
      <c r="AN100" s="149"/>
      <c r="AO100" s="149"/>
      <c r="AP100" s="149"/>
      <c r="AQ100" s="149"/>
      <c r="AR100" s="149"/>
      <c r="AS100" s="149"/>
      <c r="AT100" s="149"/>
      <c r="AU100" s="149"/>
      <c r="AV100" s="149"/>
      <c r="AW100" s="149"/>
      <c r="AX100" s="149"/>
      <c r="AY100" s="149"/>
      <c r="AZ100" s="149"/>
      <c r="BA100" s="149"/>
      <c r="BB100" s="149"/>
      <c r="BC100" s="149"/>
      <c r="BD100" s="149"/>
      <c r="BE100" s="149"/>
      <c r="BF100" s="149"/>
      <c r="BG100" s="149"/>
      <c r="BH100" s="149"/>
      <c r="BI100" s="149"/>
      <c r="BJ100" s="149"/>
      <c r="BK100" s="149"/>
      <c r="BL100" s="149"/>
      <c r="BM100" s="149"/>
      <c r="BN100" s="149"/>
      <c r="BO100" s="149"/>
      <c r="BP100" s="149"/>
      <c r="BQ100" s="149"/>
      <c r="BR100" s="149"/>
      <c r="BS100" s="149"/>
      <c r="BT100" s="149"/>
      <c r="BU100" s="149"/>
      <c r="BV100" s="149"/>
      <c r="BW100" s="149"/>
      <c r="BX100" s="149"/>
      <c r="BY100" s="149"/>
      <c r="BZ100" s="149"/>
      <c r="CA100" s="149"/>
      <c r="CB100" s="149"/>
      <c r="CC100" s="149"/>
      <c r="CD100" s="149"/>
      <c r="CE100" s="149"/>
      <c r="CF100" s="149"/>
      <c r="CG100" s="149"/>
      <c r="CH100" s="149"/>
      <c r="CI100" s="149"/>
      <c r="CJ100" s="149"/>
      <c r="CK100" s="149"/>
      <c r="CL100" s="149"/>
      <c r="CM100" s="149"/>
      <c r="CN100" s="149"/>
      <c r="CO100" s="149"/>
      <c r="CP100" s="149"/>
      <c r="CQ100" s="149"/>
      <c r="CR100" s="149"/>
      <c r="CS100" s="149"/>
      <c r="CT100" s="149"/>
      <c r="CU100" s="149"/>
      <c r="CV100" s="149"/>
      <c r="CW100" s="149"/>
      <c r="CX100" s="149"/>
      <c r="CY100" s="149"/>
      <c r="CZ100" s="149"/>
      <c r="DA100" s="149"/>
      <c r="DB100" s="149"/>
      <c r="DC100" s="149"/>
      <c r="DD100" s="149"/>
      <c r="DE100" s="149"/>
      <c r="DF100" s="149"/>
      <c r="DG100" s="150"/>
      <c r="DH100" s="150"/>
      <c r="DI100" s="150"/>
      <c r="DJ100" s="150"/>
      <c r="DK100" s="150"/>
      <c r="DL100" s="150"/>
      <c r="DM100" s="150"/>
      <c r="DN100" s="150"/>
      <c r="DO100" s="150"/>
      <c r="DP100" s="150"/>
      <c r="DQ100" s="150"/>
      <c r="DR100" s="150"/>
      <c r="DS100" s="150"/>
      <c r="DT100" s="150"/>
      <c r="DU100" s="150"/>
      <c r="DV100" s="150"/>
      <c r="DW100" s="150"/>
      <c r="DX100" s="150"/>
      <c r="DY100" s="150"/>
      <c r="DZ100" s="150"/>
      <c r="EA100" s="150"/>
      <c r="EB100" s="150"/>
      <c r="EC100" s="150"/>
      <c r="ED100" s="150"/>
      <c r="EE100" s="150"/>
      <c r="EF100" s="150"/>
      <c r="EG100" s="150"/>
      <c r="EH100" s="150"/>
      <c r="EI100" s="150"/>
      <c r="EJ100" s="150"/>
      <c r="EK100" s="150"/>
      <c r="EL100" s="150"/>
      <c r="EM100" s="150"/>
      <c r="EN100" s="150"/>
      <c r="EO100" s="150"/>
      <c r="EP100" s="150"/>
      <c r="EQ100" s="150"/>
      <c r="ER100" s="150"/>
      <c r="ES100" s="150"/>
      <c r="ET100" s="150"/>
      <c r="EU100" s="150"/>
      <c r="EV100" s="150"/>
      <c r="EW100" s="150"/>
      <c r="EX100" s="150"/>
      <c r="EY100" s="150"/>
      <c r="EZ100" s="150"/>
      <c r="FA100" s="150"/>
      <c r="FB100" s="150"/>
      <c r="FC100" s="150"/>
      <c r="FD100" s="150"/>
      <c r="FE100" s="150"/>
      <c r="FF100" s="150"/>
      <c r="FG100" s="150"/>
      <c r="FH100" s="150"/>
      <c r="FI100" s="150"/>
      <c r="FJ100" s="150"/>
      <c r="FK100" s="150"/>
      <c r="FL100" s="150"/>
      <c r="FM100" s="150"/>
      <c r="FN100" s="150"/>
      <c r="FO100" s="150"/>
      <c r="FP100" s="150"/>
      <c r="FQ100" s="150"/>
      <c r="FR100" s="150"/>
      <c r="FS100" s="150"/>
      <c r="FT100" s="150"/>
      <c r="FU100" s="150"/>
      <c r="FV100" s="150"/>
      <c r="FW100" s="150"/>
      <c r="FX100" s="150"/>
      <c r="FY100" s="150"/>
      <c r="FZ100" s="150"/>
      <c r="GA100" s="150"/>
      <c r="GB100" s="150"/>
      <c r="GC100" s="150"/>
      <c r="GD100" s="150"/>
      <c r="GE100" s="150"/>
      <c r="GF100" s="150"/>
      <c r="GG100" s="150"/>
      <c r="GH100" s="150"/>
      <c r="GI100" s="150"/>
      <c r="GJ100" s="150"/>
      <c r="GK100" s="150"/>
      <c r="GL100" s="150"/>
      <c r="GM100" s="150"/>
      <c r="GN100" s="150"/>
      <c r="GO100" s="150"/>
      <c r="GP100" s="150"/>
      <c r="GQ100" s="150"/>
      <c r="GR100" s="150"/>
      <c r="GS100" s="150"/>
      <c r="GT100" s="150"/>
      <c r="GU100" s="150"/>
      <c r="GV100" s="150"/>
      <c r="GW100" s="150"/>
      <c r="GX100" s="150"/>
      <c r="GY100" s="150"/>
      <c r="GZ100" s="150"/>
      <c r="HA100" s="150"/>
      <c r="HB100" s="150"/>
      <c r="HC100" s="150"/>
      <c r="HD100" s="150"/>
      <c r="HE100" s="150"/>
      <c r="HF100" s="150"/>
      <c r="HG100" s="150"/>
      <c r="HH100" s="150"/>
      <c r="HI100" s="150"/>
      <c r="HJ100" s="150"/>
      <c r="HK100" s="150"/>
      <c r="HL100" s="150"/>
      <c r="HM100" s="150"/>
      <c r="HN100" s="150"/>
      <c r="HO100" s="150"/>
      <c r="HP100" s="150"/>
      <c r="HQ100" s="150"/>
      <c r="HR100" s="150"/>
      <c r="HS100" s="150"/>
      <c r="HT100" s="150"/>
      <c r="HU100" s="150"/>
      <c r="HV100" s="150"/>
      <c r="HW100" s="150"/>
      <c r="HX100" s="150"/>
      <c r="HY100" s="150"/>
      <c r="HZ100" s="150"/>
      <c r="IA100" s="150"/>
      <c r="IB100" s="150"/>
      <c r="IC100" s="150"/>
      <c r="ID100" s="150"/>
      <c r="IE100" s="150"/>
      <c r="IF100" s="150"/>
      <c r="IG100" s="150"/>
      <c r="IH100" s="150"/>
      <c r="II100" s="150"/>
      <c r="IJ100" s="150"/>
      <c r="IK100" s="150"/>
      <c r="IL100" s="150"/>
      <c r="IM100" s="150"/>
      <c r="IN100" s="150"/>
      <c r="IO100" s="150"/>
      <c r="IP100" s="150"/>
      <c r="IQ100" s="150"/>
      <c r="IR100" s="150"/>
      <c r="IS100" s="150"/>
      <c r="IT100" s="150"/>
      <c r="IU100" s="150"/>
      <c r="IV100" s="150"/>
    </row>
    <row r="101" spans="1:256" s="172" customFormat="1" ht="38.25">
      <c r="A101" s="432" t="s">
        <v>729</v>
      </c>
      <c r="B101" s="176" t="s">
        <v>277</v>
      </c>
      <c r="C101" s="146" t="s">
        <v>52</v>
      </c>
      <c r="D101" s="289">
        <v>80</v>
      </c>
      <c r="E101" s="271"/>
      <c r="F101" s="252">
        <f t="shared" si="1"/>
        <v>0</v>
      </c>
    </row>
    <row r="102" spans="1:256" s="149" customFormat="1">
      <c r="A102" s="426"/>
      <c r="B102" s="152"/>
      <c r="D102" s="290"/>
      <c r="E102" s="272"/>
      <c r="F102" s="252">
        <f t="shared" si="1"/>
        <v>0</v>
      </c>
      <c r="G102" s="147"/>
      <c r="H102" s="148"/>
      <c r="I102" s="148"/>
      <c r="DG102" s="150"/>
      <c r="DH102" s="150"/>
      <c r="DI102" s="150"/>
      <c r="DJ102" s="150"/>
      <c r="DK102" s="150"/>
      <c r="DL102" s="150"/>
      <c r="DM102" s="150"/>
      <c r="DN102" s="150"/>
      <c r="DO102" s="150"/>
      <c r="DP102" s="150"/>
      <c r="DQ102" s="150"/>
      <c r="DR102" s="150"/>
      <c r="DS102" s="150"/>
      <c r="DT102" s="150"/>
      <c r="DU102" s="150"/>
      <c r="DV102" s="150"/>
      <c r="DW102" s="150"/>
      <c r="DX102" s="150"/>
      <c r="DY102" s="150"/>
      <c r="DZ102" s="150"/>
      <c r="EA102" s="150"/>
      <c r="EB102" s="150"/>
      <c r="EC102" s="150"/>
      <c r="ED102" s="150"/>
      <c r="EE102" s="150"/>
      <c r="EF102" s="150"/>
      <c r="EG102" s="150"/>
      <c r="EH102" s="150"/>
      <c r="EI102" s="150"/>
      <c r="EJ102" s="150"/>
      <c r="EK102" s="150"/>
      <c r="EL102" s="150"/>
      <c r="EM102" s="150"/>
      <c r="EN102" s="150"/>
      <c r="EO102" s="150"/>
      <c r="EP102" s="150"/>
      <c r="EQ102" s="150"/>
      <c r="ER102" s="150"/>
      <c r="ES102" s="150"/>
      <c r="ET102" s="150"/>
      <c r="EU102" s="150"/>
      <c r="EV102" s="150"/>
      <c r="EW102" s="150"/>
      <c r="EX102" s="150"/>
      <c r="EY102" s="150"/>
      <c r="EZ102" s="150"/>
      <c r="FA102" s="150"/>
      <c r="FB102" s="150"/>
      <c r="FC102" s="150"/>
      <c r="FD102" s="150"/>
      <c r="FE102" s="150"/>
      <c r="FF102" s="150"/>
      <c r="FG102" s="150"/>
      <c r="FH102" s="150"/>
      <c r="FI102" s="150"/>
      <c r="FJ102" s="150"/>
      <c r="FK102" s="150"/>
      <c r="FL102" s="150"/>
      <c r="FM102" s="150"/>
      <c r="FN102" s="150"/>
      <c r="FO102" s="150"/>
      <c r="FP102" s="150"/>
      <c r="FQ102" s="150"/>
      <c r="FR102" s="150"/>
      <c r="FS102" s="150"/>
      <c r="FT102" s="150"/>
      <c r="FU102" s="150"/>
      <c r="FV102" s="150"/>
      <c r="FW102" s="150"/>
      <c r="FX102" s="150"/>
      <c r="FY102" s="150"/>
      <c r="FZ102" s="150"/>
      <c r="GA102" s="150"/>
      <c r="GB102" s="150"/>
      <c r="GC102" s="150"/>
      <c r="GD102" s="150"/>
      <c r="GE102" s="150"/>
      <c r="GF102" s="150"/>
      <c r="GG102" s="150"/>
      <c r="GH102" s="150"/>
      <c r="GI102" s="150"/>
      <c r="GJ102" s="150"/>
      <c r="GK102" s="150"/>
      <c r="GL102" s="150"/>
      <c r="GM102" s="150"/>
      <c r="GN102" s="150"/>
      <c r="GO102" s="150"/>
      <c r="GP102" s="150"/>
      <c r="GQ102" s="150"/>
      <c r="GR102" s="150"/>
      <c r="GS102" s="150"/>
      <c r="GT102" s="150"/>
      <c r="GU102" s="150"/>
      <c r="GV102" s="150"/>
      <c r="GW102" s="150"/>
      <c r="GX102" s="150"/>
      <c r="GY102" s="150"/>
      <c r="GZ102" s="150"/>
      <c r="HA102" s="150"/>
      <c r="HB102" s="150"/>
      <c r="HC102" s="150"/>
      <c r="HD102" s="150"/>
      <c r="HE102" s="150"/>
      <c r="HF102" s="150"/>
      <c r="HG102" s="150"/>
      <c r="HH102" s="150"/>
      <c r="HI102" s="150"/>
      <c r="HJ102" s="150"/>
      <c r="HK102" s="150"/>
      <c r="HL102" s="150"/>
      <c r="HM102" s="150"/>
      <c r="HN102" s="150"/>
      <c r="HO102" s="150"/>
      <c r="HP102" s="150"/>
      <c r="HQ102" s="150"/>
      <c r="HR102" s="150"/>
      <c r="HS102" s="150"/>
      <c r="HT102" s="150"/>
      <c r="HU102" s="150"/>
      <c r="HV102" s="150"/>
      <c r="HW102" s="150"/>
      <c r="HX102" s="150"/>
      <c r="HY102" s="150"/>
      <c r="HZ102" s="150"/>
      <c r="IA102" s="150"/>
      <c r="IB102" s="150"/>
      <c r="IC102" s="150"/>
      <c r="ID102" s="150"/>
      <c r="IE102" s="150"/>
      <c r="IF102" s="150"/>
      <c r="IG102" s="150"/>
      <c r="IH102" s="150"/>
      <c r="II102" s="150"/>
      <c r="IJ102" s="150"/>
      <c r="IK102" s="150"/>
      <c r="IL102" s="150"/>
      <c r="IM102" s="150"/>
      <c r="IN102" s="150"/>
      <c r="IO102" s="150"/>
      <c r="IP102" s="150"/>
      <c r="IQ102" s="150"/>
      <c r="IR102" s="150"/>
      <c r="IS102" s="150"/>
      <c r="IT102" s="150"/>
      <c r="IU102" s="150"/>
      <c r="IV102" s="150"/>
    </row>
    <row r="103" spans="1:256" s="190" customFormat="1" ht="51.75" customHeight="1">
      <c r="A103" s="432" t="s">
        <v>730</v>
      </c>
      <c r="B103" s="176" t="s">
        <v>312</v>
      </c>
      <c r="C103" s="146" t="s">
        <v>55</v>
      </c>
      <c r="D103" s="289"/>
      <c r="E103" s="271"/>
      <c r="F103" s="252">
        <f t="shared" si="1"/>
        <v>0</v>
      </c>
      <c r="I103" s="197"/>
      <c r="J103" s="198"/>
      <c r="K103" s="181"/>
      <c r="L103" s="181"/>
    </row>
    <row r="104" spans="1:256" s="190" customFormat="1" ht="18.75" customHeight="1">
      <c r="A104" s="386"/>
      <c r="B104" s="196"/>
      <c r="C104" s="197"/>
      <c r="D104" s="300"/>
      <c r="E104" s="278"/>
      <c r="F104" s="252">
        <f t="shared" si="1"/>
        <v>0</v>
      </c>
      <c r="I104" s="197"/>
      <c r="J104" s="198"/>
      <c r="K104" s="181"/>
      <c r="L104" s="181"/>
    </row>
    <row r="105" spans="1:256" s="172" customFormat="1" ht="51.75" customHeight="1">
      <c r="A105" s="426" t="s">
        <v>731</v>
      </c>
      <c r="B105" s="182" t="s">
        <v>304</v>
      </c>
      <c r="C105" s="149" t="s">
        <v>54</v>
      </c>
      <c r="D105" s="290">
        <v>1</v>
      </c>
      <c r="E105" s="272"/>
      <c r="F105" s="252">
        <f t="shared" si="1"/>
        <v>0</v>
      </c>
      <c r="G105" s="147"/>
      <c r="H105" s="148"/>
      <c r="I105" s="148"/>
      <c r="J105" s="149"/>
      <c r="K105" s="149"/>
      <c r="L105" s="149"/>
      <c r="M105" s="149"/>
      <c r="N105" s="149"/>
      <c r="O105" s="149"/>
      <c r="P105" s="149"/>
      <c r="Q105" s="149"/>
      <c r="R105" s="149"/>
      <c r="S105" s="149"/>
      <c r="T105" s="149"/>
      <c r="U105" s="149"/>
      <c r="V105" s="149"/>
      <c r="W105" s="149"/>
      <c r="X105" s="149"/>
      <c r="Y105" s="149"/>
      <c r="Z105" s="149"/>
      <c r="AA105" s="149"/>
      <c r="AB105" s="149"/>
      <c r="AC105" s="149"/>
      <c r="AD105" s="149"/>
      <c r="AE105" s="149"/>
      <c r="AF105" s="149"/>
      <c r="AG105" s="149"/>
      <c r="AH105" s="149"/>
      <c r="AI105" s="149"/>
      <c r="AJ105" s="149"/>
      <c r="AK105" s="149"/>
      <c r="AL105" s="149"/>
      <c r="AM105" s="149"/>
      <c r="AN105" s="149"/>
      <c r="AO105" s="149"/>
      <c r="AP105" s="149"/>
      <c r="AQ105" s="149"/>
      <c r="AR105" s="149"/>
      <c r="AS105" s="149"/>
      <c r="AT105" s="149"/>
      <c r="AU105" s="149"/>
      <c r="AV105" s="149"/>
      <c r="AW105" s="149"/>
      <c r="AX105" s="149"/>
      <c r="AY105" s="149"/>
      <c r="AZ105" s="149"/>
      <c r="BA105" s="149"/>
      <c r="BB105" s="149"/>
      <c r="BC105" s="149"/>
      <c r="BD105" s="149"/>
      <c r="BE105" s="149"/>
      <c r="BF105" s="149"/>
      <c r="BG105" s="149"/>
      <c r="BH105" s="149"/>
      <c r="BI105" s="149"/>
      <c r="BJ105" s="149"/>
      <c r="BK105" s="149"/>
      <c r="BL105" s="149"/>
      <c r="BM105" s="149"/>
      <c r="BN105" s="149"/>
      <c r="BO105" s="149"/>
      <c r="BP105" s="149"/>
      <c r="BQ105" s="149"/>
      <c r="BR105" s="149"/>
      <c r="BS105" s="149"/>
      <c r="BT105" s="149"/>
      <c r="BU105" s="149"/>
      <c r="BV105" s="149"/>
      <c r="BW105" s="149"/>
      <c r="BX105" s="149"/>
      <c r="BY105" s="149"/>
      <c r="BZ105" s="149"/>
      <c r="CA105" s="149"/>
      <c r="CB105" s="149"/>
      <c r="CC105" s="149"/>
      <c r="CD105" s="149"/>
      <c r="CE105" s="149"/>
      <c r="CF105" s="149"/>
      <c r="CG105" s="149"/>
      <c r="CH105" s="149"/>
      <c r="CI105" s="149"/>
      <c r="CJ105" s="149"/>
      <c r="CK105" s="149"/>
      <c r="CL105" s="149"/>
      <c r="CM105" s="149"/>
      <c r="CN105" s="149"/>
      <c r="CO105" s="149"/>
      <c r="CP105" s="149"/>
      <c r="CQ105" s="149"/>
      <c r="CR105" s="149"/>
      <c r="CS105" s="149"/>
      <c r="CT105" s="149"/>
      <c r="CU105" s="149"/>
      <c r="CV105" s="149"/>
      <c r="CW105" s="149"/>
      <c r="CX105" s="149"/>
      <c r="CY105" s="149"/>
      <c r="CZ105" s="149"/>
      <c r="DA105" s="149"/>
      <c r="DB105" s="149"/>
      <c r="DC105" s="149"/>
      <c r="DD105" s="149"/>
      <c r="DE105" s="149"/>
      <c r="DF105" s="149"/>
      <c r="DG105" s="150"/>
      <c r="DH105" s="150"/>
      <c r="DI105" s="150"/>
      <c r="DJ105" s="150"/>
      <c r="DK105" s="150"/>
      <c r="DL105" s="150"/>
      <c r="DM105" s="150"/>
      <c r="DN105" s="150"/>
      <c r="DO105" s="150"/>
      <c r="DP105" s="150"/>
      <c r="DQ105" s="150"/>
      <c r="DR105" s="150"/>
      <c r="DS105" s="150"/>
      <c r="DT105" s="150"/>
      <c r="DU105" s="150"/>
      <c r="DV105" s="150"/>
      <c r="DW105" s="150"/>
      <c r="DX105" s="150"/>
      <c r="DY105" s="150"/>
      <c r="DZ105" s="150"/>
      <c r="EA105" s="150"/>
      <c r="EB105" s="150"/>
      <c r="EC105" s="150"/>
      <c r="ED105" s="150"/>
      <c r="EE105" s="150"/>
      <c r="EF105" s="150"/>
      <c r="EG105" s="150"/>
      <c r="EH105" s="150"/>
      <c r="EI105" s="150"/>
      <c r="EJ105" s="150"/>
      <c r="EK105" s="150"/>
      <c r="EL105" s="150"/>
      <c r="EM105" s="150"/>
      <c r="EN105" s="150"/>
      <c r="EO105" s="150"/>
      <c r="EP105" s="150"/>
      <c r="EQ105" s="150"/>
      <c r="ER105" s="150"/>
      <c r="ES105" s="150"/>
      <c r="ET105" s="150"/>
      <c r="EU105" s="150"/>
      <c r="EV105" s="150"/>
      <c r="EW105" s="150"/>
      <c r="EX105" s="150"/>
      <c r="EY105" s="150"/>
      <c r="EZ105" s="150"/>
      <c r="FA105" s="150"/>
      <c r="FB105" s="150"/>
      <c r="FC105" s="150"/>
      <c r="FD105" s="150"/>
      <c r="FE105" s="150"/>
      <c r="FF105" s="150"/>
      <c r="FG105" s="150"/>
      <c r="FH105" s="150"/>
      <c r="FI105" s="150"/>
      <c r="FJ105" s="150"/>
      <c r="FK105" s="150"/>
      <c r="FL105" s="150"/>
      <c r="FM105" s="150"/>
      <c r="FN105" s="150"/>
      <c r="FO105" s="150"/>
      <c r="FP105" s="150"/>
      <c r="FQ105" s="150"/>
      <c r="FR105" s="150"/>
      <c r="FS105" s="150"/>
      <c r="FT105" s="150"/>
      <c r="FU105" s="150"/>
      <c r="FV105" s="150"/>
      <c r="FW105" s="150"/>
      <c r="FX105" s="150"/>
      <c r="FY105" s="150"/>
      <c r="FZ105" s="150"/>
      <c r="GA105" s="150"/>
      <c r="GB105" s="150"/>
      <c r="GC105" s="150"/>
      <c r="GD105" s="150"/>
      <c r="GE105" s="150"/>
      <c r="GF105" s="150"/>
      <c r="GG105" s="150"/>
      <c r="GH105" s="150"/>
      <c r="GI105" s="150"/>
      <c r="GJ105" s="150"/>
      <c r="GK105" s="150"/>
      <c r="GL105" s="150"/>
      <c r="GM105" s="150"/>
      <c r="GN105" s="150"/>
      <c r="GO105" s="150"/>
      <c r="GP105" s="150"/>
      <c r="GQ105" s="150"/>
      <c r="GR105" s="150"/>
      <c r="GS105" s="150"/>
      <c r="GT105" s="150"/>
      <c r="GU105" s="150"/>
      <c r="GV105" s="150"/>
      <c r="GW105" s="150"/>
      <c r="GX105" s="150"/>
      <c r="GY105" s="150"/>
      <c r="GZ105" s="150"/>
      <c r="HA105" s="150"/>
      <c r="HB105" s="150"/>
      <c r="HC105" s="150"/>
      <c r="HD105" s="150"/>
      <c r="HE105" s="150"/>
      <c r="HF105" s="150"/>
      <c r="HG105" s="150"/>
      <c r="HH105" s="150"/>
      <c r="HI105" s="150"/>
      <c r="HJ105" s="150"/>
      <c r="HK105" s="150"/>
      <c r="HL105" s="150"/>
      <c r="HM105" s="150"/>
      <c r="HN105" s="150"/>
      <c r="HO105" s="150"/>
      <c r="HP105" s="150"/>
      <c r="HQ105" s="150"/>
      <c r="HR105" s="150"/>
      <c r="HS105" s="150"/>
      <c r="HT105" s="150"/>
      <c r="HU105" s="150"/>
      <c r="HV105" s="150"/>
      <c r="HW105" s="150"/>
      <c r="HX105" s="150"/>
      <c r="HY105" s="150"/>
      <c r="HZ105" s="150"/>
      <c r="IA105" s="150"/>
      <c r="IB105" s="150"/>
      <c r="IC105" s="150"/>
      <c r="ID105" s="150"/>
      <c r="IE105" s="150"/>
      <c r="IF105" s="150"/>
      <c r="IG105" s="150"/>
      <c r="IH105" s="150"/>
      <c r="II105" s="150"/>
      <c r="IJ105" s="150"/>
      <c r="IK105" s="150"/>
      <c r="IL105" s="150"/>
      <c r="IM105" s="150"/>
      <c r="IN105" s="150"/>
      <c r="IO105" s="150"/>
      <c r="IP105" s="150"/>
      <c r="IQ105" s="150"/>
      <c r="IR105" s="150"/>
      <c r="IS105" s="150"/>
      <c r="IT105" s="150"/>
      <c r="IU105" s="150"/>
      <c r="IV105" s="150"/>
    </row>
    <row r="106" spans="1:256" s="149" customFormat="1">
      <c r="A106" s="426"/>
      <c r="B106" s="152"/>
      <c r="D106" s="290"/>
      <c r="E106" s="272"/>
      <c r="F106" s="252">
        <f t="shared" si="1"/>
        <v>0</v>
      </c>
      <c r="G106" s="147"/>
      <c r="H106" s="148"/>
      <c r="I106" s="148"/>
      <c r="DG106" s="150"/>
      <c r="DH106" s="150"/>
      <c r="DI106" s="150"/>
      <c r="DJ106" s="150"/>
      <c r="DK106" s="150"/>
      <c r="DL106" s="150"/>
      <c r="DM106" s="150"/>
      <c r="DN106" s="150"/>
      <c r="DO106" s="150"/>
      <c r="DP106" s="150"/>
      <c r="DQ106" s="150"/>
      <c r="DR106" s="150"/>
      <c r="DS106" s="150"/>
      <c r="DT106" s="150"/>
      <c r="DU106" s="150"/>
      <c r="DV106" s="150"/>
      <c r="DW106" s="150"/>
      <c r="DX106" s="150"/>
      <c r="DY106" s="150"/>
      <c r="DZ106" s="150"/>
      <c r="EA106" s="150"/>
      <c r="EB106" s="150"/>
      <c r="EC106" s="150"/>
      <c r="ED106" s="150"/>
      <c r="EE106" s="150"/>
      <c r="EF106" s="150"/>
      <c r="EG106" s="150"/>
      <c r="EH106" s="150"/>
      <c r="EI106" s="150"/>
      <c r="EJ106" s="150"/>
      <c r="EK106" s="150"/>
      <c r="EL106" s="150"/>
      <c r="EM106" s="150"/>
      <c r="EN106" s="150"/>
      <c r="EO106" s="150"/>
      <c r="EP106" s="150"/>
      <c r="EQ106" s="150"/>
      <c r="ER106" s="150"/>
      <c r="ES106" s="150"/>
      <c r="ET106" s="150"/>
      <c r="EU106" s="150"/>
      <c r="EV106" s="150"/>
      <c r="EW106" s="150"/>
      <c r="EX106" s="150"/>
      <c r="EY106" s="150"/>
      <c r="EZ106" s="150"/>
      <c r="FA106" s="150"/>
      <c r="FB106" s="150"/>
      <c r="FC106" s="150"/>
      <c r="FD106" s="150"/>
      <c r="FE106" s="150"/>
      <c r="FF106" s="150"/>
      <c r="FG106" s="150"/>
      <c r="FH106" s="150"/>
      <c r="FI106" s="150"/>
      <c r="FJ106" s="150"/>
      <c r="FK106" s="150"/>
      <c r="FL106" s="150"/>
      <c r="FM106" s="150"/>
      <c r="FN106" s="150"/>
      <c r="FO106" s="150"/>
      <c r="FP106" s="150"/>
      <c r="FQ106" s="150"/>
      <c r="FR106" s="150"/>
      <c r="FS106" s="150"/>
      <c r="FT106" s="150"/>
      <c r="FU106" s="150"/>
      <c r="FV106" s="150"/>
      <c r="FW106" s="150"/>
      <c r="FX106" s="150"/>
      <c r="FY106" s="150"/>
      <c r="FZ106" s="150"/>
      <c r="GA106" s="150"/>
      <c r="GB106" s="150"/>
      <c r="GC106" s="150"/>
      <c r="GD106" s="150"/>
      <c r="GE106" s="150"/>
      <c r="GF106" s="150"/>
      <c r="GG106" s="150"/>
      <c r="GH106" s="150"/>
      <c r="GI106" s="150"/>
      <c r="GJ106" s="150"/>
      <c r="GK106" s="150"/>
      <c r="GL106" s="150"/>
      <c r="GM106" s="150"/>
      <c r="GN106" s="150"/>
      <c r="GO106" s="150"/>
      <c r="GP106" s="150"/>
      <c r="GQ106" s="150"/>
      <c r="GR106" s="150"/>
      <c r="GS106" s="150"/>
      <c r="GT106" s="150"/>
      <c r="GU106" s="150"/>
      <c r="GV106" s="150"/>
      <c r="GW106" s="150"/>
      <c r="GX106" s="150"/>
      <c r="GY106" s="150"/>
      <c r="GZ106" s="150"/>
      <c r="HA106" s="150"/>
      <c r="HB106" s="150"/>
      <c r="HC106" s="150"/>
      <c r="HD106" s="150"/>
      <c r="HE106" s="150"/>
      <c r="HF106" s="150"/>
      <c r="HG106" s="150"/>
      <c r="HH106" s="150"/>
      <c r="HI106" s="150"/>
      <c r="HJ106" s="150"/>
      <c r="HK106" s="150"/>
      <c r="HL106" s="150"/>
      <c r="HM106" s="150"/>
      <c r="HN106" s="150"/>
      <c r="HO106" s="150"/>
      <c r="HP106" s="150"/>
      <c r="HQ106" s="150"/>
      <c r="HR106" s="150"/>
      <c r="HS106" s="150"/>
      <c r="HT106" s="150"/>
      <c r="HU106" s="150"/>
      <c r="HV106" s="150"/>
      <c r="HW106" s="150"/>
      <c r="HX106" s="150"/>
      <c r="HY106" s="150"/>
      <c r="HZ106" s="150"/>
      <c r="IA106" s="150"/>
      <c r="IB106" s="150"/>
      <c r="IC106" s="150"/>
      <c r="ID106" s="150"/>
      <c r="IE106" s="150"/>
      <c r="IF106" s="150"/>
      <c r="IG106" s="150"/>
      <c r="IH106" s="150"/>
      <c r="II106" s="150"/>
      <c r="IJ106" s="150"/>
      <c r="IK106" s="150"/>
      <c r="IL106" s="150"/>
      <c r="IM106" s="150"/>
      <c r="IN106" s="150"/>
      <c r="IO106" s="150"/>
      <c r="IP106" s="150"/>
      <c r="IQ106" s="150"/>
      <c r="IR106" s="150"/>
      <c r="IS106" s="150"/>
      <c r="IT106" s="150"/>
      <c r="IU106" s="150"/>
      <c r="IV106" s="150"/>
    </row>
    <row r="107" spans="1:256" s="149" customFormat="1" ht="52.5">
      <c r="A107" s="432" t="s">
        <v>732</v>
      </c>
      <c r="B107" s="177" t="s">
        <v>278</v>
      </c>
      <c r="C107" s="172"/>
      <c r="D107" s="301"/>
      <c r="E107" s="262"/>
      <c r="F107" s="252">
        <f t="shared" si="1"/>
        <v>0</v>
      </c>
      <c r="G107" s="172"/>
      <c r="H107" s="172"/>
      <c r="I107" s="172"/>
      <c r="J107" s="172"/>
      <c r="K107" s="172"/>
      <c r="L107" s="172"/>
      <c r="M107" s="172"/>
      <c r="N107" s="172"/>
      <c r="O107" s="172"/>
      <c r="P107" s="172"/>
      <c r="Q107" s="172"/>
      <c r="R107" s="172"/>
      <c r="S107" s="172"/>
      <c r="T107" s="172"/>
      <c r="U107" s="172"/>
      <c r="V107" s="172"/>
      <c r="W107" s="172"/>
      <c r="X107" s="172"/>
      <c r="Y107" s="172"/>
      <c r="Z107" s="172"/>
      <c r="AA107" s="172"/>
      <c r="AB107" s="172"/>
      <c r="AC107" s="172"/>
      <c r="AD107" s="172"/>
      <c r="AE107" s="172"/>
      <c r="AF107" s="172"/>
      <c r="AG107" s="172"/>
      <c r="AH107" s="172"/>
      <c r="AI107" s="172"/>
      <c r="AJ107" s="172"/>
      <c r="AK107" s="172"/>
      <c r="AL107" s="172"/>
      <c r="AM107" s="172"/>
      <c r="AN107" s="172"/>
      <c r="AO107" s="172"/>
      <c r="AP107" s="172"/>
      <c r="AQ107" s="172"/>
      <c r="AR107" s="172"/>
      <c r="AS107" s="172"/>
      <c r="AT107" s="172"/>
      <c r="AU107" s="172"/>
      <c r="AV107" s="172"/>
      <c r="AW107" s="172"/>
      <c r="AX107" s="172"/>
      <c r="AY107" s="172"/>
      <c r="AZ107" s="172"/>
      <c r="BA107" s="172"/>
      <c r="BB107" s="172"/>
      <c r="BC107" s="172"/>
      <c r="BD107" s="172"/>
      <c r="BE107" s="172"/>
      <c r="BF107" s="172"/>
      <c r="BG107" s="172"/>
      <c r="BH107" s="172"/>
      <c r="BI107" s="172"/>
      <c r="BJ107" s="172"/>
      <c r="BK107" s="172"/>
      <c r="BL107" s="172"/>
      <c r="BM107" s="172"/>
      <c r="BN107" s="172"/>
      <c r="BO107" s="172"/>
      <c r="BP107" s="172"/>
      <c r="BQ107" s="172"/>
      <c r="BR107" s="172"/>
      <c r="BS107" s="172"/>
      <c r="BT107" s="172"/>
      <c r="BU107" s="172"/>
      <c r="BV107" s="172"/>
      <c r="BW107" s="172"/>
      <c r="BX107" s="172"/>
      <c r="BY107" s="172"/>
      <c r="BZ107" s="172"/>
      <c r="CA107" s="172"/>
      <c r="CB107" s="172"/>
      <c r="CC107" s="172"/>
      <c r="CD107" s="172"/>
      <c r="CE107" s="172"/>
      <c r="CF107" s="172"/>
      <c r="CG107" s="172"/>
      <c r="CH107" s="172"/>
      <c r="CI107" s="172"/>
      <c r="CJ107" s="172"/>
      <c r="CK107" s="172"/>
      <c r="CL107" s="172"/>
      <c r="CM107" s="172"/>
      <c r="CN107" s="172"/>
      <c r="CO107" s="172"/>
      <c r="CP107" s="172"/>
      <c r="CQ107" s="172"/>
      <c r="CR107" s="172"/>
      <c r="CS107" s="172"/>
      <c r="CT107" s="172"/>
      <c r="CU107" s="172"/>
      <c r="CV107" s="172"/>
      <c r="CW107" s="172"/>
      <c r="CX107" s="172"/>
      <c r="CY107" s="172"/>
      <c r="CZ107" s="172"/>
      <c r="DA107" s="172"/>
      <c r="DB107" s="172"/>
      <c r="DC107" s="172"/>
      <c r="DD107" s="172"/>
      <c r="DE107" s="172"/>
      <c r="DF107" s="172"/>
      <c r="DG107" s="172"/>
      <c r="DH107" s="172"/>
      <c r="DI107" s="172"/>
      <c r="DJ107" s="172"/>
      <c r="DK107" s="172"/>
      <c r="DL107" s="172"/>
      <c r="DM107" s="172"/>
      <c r="DN107" s="172"/>
      <c r="DO107" s="172"/>
      <c r="DP107" s="172"/>
      <c r="DQ107" s="172"/>
      <c r="DR107" s="172"/>
      <c r="DS107" s="172"/>
      <c r="DT107" s="172"/>
      <c r="DU107" s="172"/>
      <c r="DV107" s="172"/>
      <c r="DW107" s="172"/>
      <c r="DX107" s="172"/>
      <c r="DY107" s="172"/>
      <c r="DZ107" s="172"/>
      <c r="EA107" s="172"/>
      <c r="EB107" s="172"/>
      <c r="EC107" s="172"/>
      <c r="ED107" s="172"/>
      <c r="EE107" s="172"/>
      <c r="EF107" s="172"/>
      <c r="EG107" s="172"/>
      <c r="EH107" s="172"/>
      <c r="EI107" s="172"/>
      <c r="EJ107" s="172"/>
      <c r="EK107" s="172"/>
      <c r="EL107" s="172"/>
      <c r="EM107" s="172"/>
      <c r="EN107" s="172"/>
      <c r="EO107" s="172"/>
      <c r="EP107" s="172"/>
      <c r="EQ107" s="172"/>
      <c r="ER107" s="172"/>
      <c r="ES107" s="172"/>
      <c r="ET107" s="172"/>
      <c r="EU107" s="172"/>
      <c r="EV107" s="172"/>
      <c r="EW107" s="172"/>
      <c r="EX107" s="172"/>
      <c r="EY107" s="172"/>
      <c r="EZ107" s="172"/>
      <c r="FA107" s="172"/>
      <c r="FB107" s="172"/>
      <c r="FC107" s="172"/>
      <c r="FD107" s="172"/>
      <c r="FE107" s="172"/>
      <c r="FF107" s="172"/>
      <c r="FG107" s="172"/>
      <c r="FH107" s="172"/>
      <c r="FI107" s="172"/>
      <c r="FJ107" s="172"/>
      <c r="FK107" s="172"/>
      <c r="FL107" s="172"/>
      <c r="FM107" s="172"/>
      <c r="FN107" s="172"/>
      <c r="FO107" s="172"/>
      <c r="FP107" s="172"/>
      <c r="FQ107" s="172"/>
      <c r="FR107" s="172"/>
      <c r="FS107" s="172"/>
      <c r="FT107" s="172"/>
      <c r="FU107" s="172"/>
      <c r="FV107" s="172"/>
      <c r="FW107" s="172"/>
      <c r="FX107" s="172"/>
      <c r="FY107" s="172"/>
      <c r="FZ107" s="172"/>
      <c r="GA107" s="172"/>
      <c r="GB107" s="172"/>
      <c r="GC107" s="172"/>
      <c r="GD107" s="172"/>
      <c r="GE107" s="172"/>
      <c r="GF107" s="172"/>
      <c r="GG107" s="172"/>
      <c r="GH107" s="172"/>
      <c r="GI107" s="172"/>
      <c r="GJ107" s="172"/>
      <c r="GK107" s="172"/>
      <c r="GL107" s="172"/>
      <c r="GM107" s="172"/>
      <c r="GN107" s="172"/>
      <c r="GO107" s="172"/>
      <c r="GP107" s="172"/>
      <c r="GQ107" s="172"/>
      <c r="GR107" s="172"/>
      <c r="GS107" s="172"/>
      <c r="GT107" s="172"/>
      <c r="GU107" s="172"/>
      <c r="GV107" s="172"/>
      <c r="GW107" s="172"/>
      <c r="GX107" s="172"/>
      <c r="GY107" s="172"/>
      <c r="GZ107" s="172"/>
      <c r="HA107" s="172"/>
      <c r="HB107" s="172"/>
      <c r="HC107" s="172"/>
      <c r="HD107" s="172"/>
      <c r="HE107" s="172"/>
      <c r="HF107" s="172"/>
      <c r="HG107" s="172"/>
      <c r="HH107" s="172"/>
      <c r="HI107" s="172"/>
      <c r="HJ107" s="172"/>
      <c r="HK107" s="172"/>
      <c r="HL107" s="172"/>
      <c r="HM107" s="172"/>
      <c r="HN107" s="172"/>
      <c r="HO107" s="172"/>
      <c r="HP107" s="172"/>
      <c r="HQ107" s="172"/>
      <c r="HR107" s="172"/>
      <c r="HS107" s="172"/>
      <c r="HT107" s="172"/>
      <c r="HU107" s="172"/>
      <c r="HV107" s="172"/>
      <c r="HW107" s="172"/>
      <c r="HX107" s="172"/>
      <c r="HY107" s="172"/>
      <c r="HZ107" s="172"/>
      <c r="IA107" s="172"/>
      <c r="IB107" s="172"/>
      <c r="IC107" s="172"/>
      <c r="ID107" s="172"/>
      <c r="IE107" s="172"/>
      <c r="IF107" s="172"/>
      <c r="IG107" s="172"/>
      <c r="IH107" s="172"/>
      <c r="II107" s="172"/>
      <c r="IJ107" s="172"/>
      <c r="IK107" s="172"/>
      <c r="IL107" s="172"/>
      <c r="IM107" s="172"/>
      <c r="IN107" s="172"/>
      <c r="IO107" s="172"/>
      <c r="IP107" s="172"/>
      <c r="IQ107" s="172"/>
      <c r="IR107" s="172"/>
      <c r="IS107" s="172"/>
      <c r="IT107" s="172"/>
      <c r="IU107" s="172"/>
      <c r="IV107" s="172"/>
    </row>
    <row r="108" spans="1:256" s="149" customFormat="1">
      <c r="A108" s="432"/>
      <c r="B108" s="177" t="s">
        <v>279</v>
      </c>
      <c r="C108" s="146" t="s">
        <v>47</v>
      </c>
      <c r="D108" s="289">
        <v>100</v>
      </c>
      <c r="E108" s="271"/>
      <c r="F108" s="252">
        <f t="shared" si="1"/>
        <v>0</v>
      </c>
      <c r="G108" s="172"/>
      <c r="H108" s="172"/>
      <c r="I108" s="172"/>
      <c r="J108" s="172"/>
      <c r="K108" s="172"/>
      <c r="L108" s="172"/>
      <c r="M108" s="172"/>
      <c r="N108" s="172"/>
      <c r="O108" s="172"/>
      <c r="P108" s="172"/>
      <c r="Q108" s="172"/>
      <c r="R108" s="172"/>
      <c r="S108" s="172"/>
      <c r="T108" s="172"/>
      <c r="U108" s="172"/>
      <c r="V108" s="172"/>
      <c r="W108" s="172"/>
      <c r="X108" s="172"/>
      <c r="Y108" s="172"/>
      <c r="Z108" s="172"/>
      <c r="AA108" s="172"/>
      <c r="AB108" s="172"/>
      <c r="AC108" s="172"/>
      <c r="AD108" s="172"/>
      <c r="AE108" s="172"/>
      <c r="AF108" s="172"/>
      <c r="AG108" s="172"/>
      <c r="AH108" s="172"/>
      <c r="AI108" s="172"/>
      <c r="AJ108" s="172"/>
      <c r="AK108" s="172"/>
      <c r="AL108" s="172"/>
      <c r="AM108" s="172"/>
      <c r="AN108" s="172"/>
      <c r="AO108" s="172"/>
      <c r="AP108" s="172"/>
      <c r="AQ108" s="172"/>
      <c r="AR108" s="172"/>
      <c r="AS108" s="172"/>
      <c r="AT108" s="172"/>
      <c r="AU108" s="172"/>
      <c r="AV108" s="172"/>
      <c r="AW108" s="172"/>
      <c r="AX108" s="172"/>
      <c r="AY108" s="172"/>
      <c r="AZ108" s="172"/>
      <c r="BA108" s="172"/>
      <c r="BB108" s="172"/>
      <c r="BC108" s="172"/>
      <c r="BD108" s="172"/>
      <c r="BE108" s="172"/>
      <c r="BF108" s="172"/>
      <c r="BG108" s="172"/>
      <c r="BH108" s="172"/>
      <c r="BI108" s="172"/>
      <c r="BJ108" s="172"/>
      <c r="BK108" s="172"/>
      <c r="BL108" s="172"/>
      <c r="BM108" s="172"/>
      <c r="BN108" s="172"/>
      <c r="BO108" s="172"/>
      <c r="BP108" s="172"/>
      <c r="BQ108" s="172"/>
      <c r="BR108" s="172"/>
      <c r="BS108" s="172"/>
      <c r="BT108" s="172"/>
      <c r="BU108" s="172"/>
      <c r="BV108" s="172"/>
      <c r="BW108" s="172"/>
      <c r="BX108" s="172"/>
      <c r="BY108" s="172"/>
      <c r="BZ108" s="172"/>
      <c r="CA108" s="172"/>
      <c r="CB108" s="172"/>
      <c r="CC108" s="172"/>
      <c r="CD108" s="172"/>
      <c r="CE108" s="172"/>
      <c r="CF108" s="172"/>
      <c r="CG108" s="172"/>
      <c r="CH108" s="172"/>
      <c r="CI108" s="172"/>
      <c r="CJ108" s="172"/>
      <c r="CK108" s="172"/>
      <c r="CL108" s="172"/>
      <c r="CM108" s="172"/>
      <c r="CN108" s="172"/>
      <c r="CO108" s="172"/>
      <c r="CP108" s="172"/>
      <c r="CQ108" s="172"/>
      <c r="CR108" s="172"/>
      <c r="CS108" s="172"/>
      <c r="CT108" s="172"/>
      <c r="CU108" s="172"/>
      <c r="CV108" s="172"/>
      <c r="CW108" s="172"/>
      <c r="CX108" s="172"/>
      <c r="CY108" s="172"/>
      <c r="CZ108" s="172"/>
      <c r="DA108" s="172"/>
      <c r="DB108" s="172"/>
      <c r="DC108" s="172"/>
      <c r="DD108" s="172"/>
      <c r="DE108" s="172"/>
      <c r="DF108" s="172"/>
      <c r="DG108" s="172"/>
      <c r="DH108" s="172"/>
      <c r="DI108" s="172"/>
      <c r="DJ108" s="172"/>
      <c r="DK108" s="172"/>
      <c r="DL108" s="172"/>
      <c r="DM108" s="172"/>
      <c r="DN108" s="172"/>
      <c r="DO108" s="172"/>
      <c r="DP108" s="172"/>
      <c r="DQ108" s="172"/>
      <c r="DR108" s="172"/>
      <c r="DS108" s="172"/>
      <c r="DT108" s="172"/>
      <c r="DU108" s="172"/>
      <c r="DV108" s="172"/>
      <c r="DW108" s="172"/>
      <c r="DX108" s="172"/>
      <c r="DY108" s="172"/>
      <c r="DZ108" s="172"/>
      <c r="EA108" s="172"/>
      <c r="EB108" s="172"/>
      <c r="EC108" s="172"/>
      <c r="ED108" s="172"/>
      <c r="EE108" s="172"/>
      <c r="EF108" s="172"/>
      <c r="EG108" s="172"/>
      <c r="EH108" s="172"/>
      <c r="EI108" s="172"/>
      <c r="EJ108" s="172"/>
      <c r="EK108" s="172"/>
      <c r="EL108" s="172"/>
      <c r="EM108" s="172"/>
      <c r="EN108" s="172"/>
      <c r="EO108" s="172"/>
      <c r="EP108" s="172"/>
      <c r="EQ108" s="172"/>
      <c r="ER108" s="172"/>
      <c r="ES108" s="172"/>
      <c r="ET108" s="172"/>
      <c r="EU108" s="172"/>
      <c r="EV108" s="172"/>
      <c r="EW108" s="172"/>
      <c r="EX108" s="172"/>
      <c r="EY108" s="172"/>
      <c r="EZ108" s="172"/>
      <c r="FA108" s="172"/>
      <c r="FB108" s="172"/>
      <c r="FC108" s="172"/>
      <c r="FD108" s="172"/>
      <c r="FE108" s="172"/>
      <c r="FF108" s="172"/>
      <c r="FG108" s="172"/>
      <c r="FH108" s="172"/>
      <c r="FI108" s="172"/>
      <c r="FJ108" s="172"/>
      <c r="FK108" s="172"/>
      <c r="FL108" s="172"/>
      <c r="FM108" s="172"/>
      <c r="FN108" s="172"/>
      <c r="FO108" s="172"/>
      <c r="FP108" s="172"/>
      <c r="FQ108" s="172"/>
      <c r="FR108" s="172"/>
      <c r="FS108" s="172"/>
      <c r="FT108" s="172"/>
      <c r="FU108" s="172"/>
      <c r="FV108" s="172"/>
      <c r="FW108" s="172"/>
      <c r="FX108" s="172"/>
      <c r="FY108" s="172"/>
      <c r="FZ108" s="172"/>
      <c r="GA108" s="172"/>
      <c r="GB108" s="172"/>
      <c r="GC108" s="172"/>
      <c r="GD108" s="172"/>
      <c r="GE108" s="172"/>
      <c r="GF108" s="172"/>
      <c r="GG108" s="172"/>
      <c r="GH108" s="172"/>
      <c r="GI108" s="172"/>
      <c r="GJ108" s="172"/>
      <c r="GK108" s="172"/>
      <c r="GL108" s="172"/>
      <c r="GM108" s="172"/>
      <c r="GN108" s="172"/>
      <c r="GO108" s="172"/>
      <c r="GP108" s="172"/>
      <c r="GQ108" s="172"/>
      <c r="GR108" s="172"/>
      <c r="GS108" s="172"/>
      <c r="GT108" s="172"/>
      <c r="GU108" s="172"/>
      <c r="GV108" s="172"/>
      <c r="GW108" s="172"/>
      <c r="GX108" s="172"/>
      <c r="GY108" s="172"/>
      <c r="GZ108" s="172"/>
      <c r="HA108" s="172"/>
      <c r="HB108" s="172"/>
      <c r="HC108" s="172"/>
      <c r="HD108" s="172"/>
      <c r="HE108" s="172"/>
      <c r="HF108" s="172"/>
      <c r="HG108" s="172"/>
      <c r="HH108" s="172"/>
      <c r="HI108" s="172"/>
      <c r="HJ108" s="172"/>
      <c r="HK108" s="172"/>
      <c r="HL108" s="172"/>
      <c r="HM108" s="172"/>
      <c r="HN108" s="172"/>
      <c r="HO108" s="172"/>
      <c r="HP108" s="172"/>
      <c r="HQ108" s="172"/>
      <c r="HR108" s="172"/>
      <c r="HS108" s="172"/>
      <c r="HT108" s="172"/>
      <c r="HU108" s="172"/>
      <c r="HV108" s="172"/>
      <c r="HW108" s="172"/>
      <c r="HX108" s="172"/>
      <c r="HY108" s="172"/>
      <c r="HZ108" s="172"/>
      <c r="IA108" s="172"/>
      <c r="IB108" s="172"/>
      <c r="IC108" s="172"/>
      <c r="ID108" s="172"/>
      <c r="IE108" s="172"/>
      <c r="IF108" s="172"/>
      <c r="IG108" s="172"/>
      <c r="IH108" s="172"/>
      <c r="II108" s="172"/>
      <c r="IJ108" s="172"/>
      <c r="IK108" s="172"/>
      <c r="IL108" s="172"/>
      <c r="IM108" s="172"/>
      <c r="IN108" s="172"/>
      <c r="IO108" s="172"/>
      <c r="IP108" s="172"/>
      <c r="IQ108" s="172"/>
      <c r="IR108" s="172"/>
      <c r="IS108" s="172"/>
      <c r="IT108" s="172"/>
      <c r="IU108" s="172"/>
      <c r="IV108" s="172"/>
    </row>
    <row r="109" spans="1:256" s="149" customFormat="1">
      <c r="A109" s="432"/>
      <c r="B109" s="177" t="s">
        <v>280</v>
      </c>
      <c r="C109" s="146" t="s">
        <v>47</v>
      </c>
      <c r="D109" s="289">
        <v>100</v>
      </c>
      <c r="E109" s="280"/>
      <c r="F109" s="252">
        <f t="shared" si="1"/>
        <v>0</v>
      </c>
      <c r="G109" s="172"/>
      <c r="H109" s="172"/>
      <c r="I109" s="172"/>
      <c r="J109" s="172"/>
      <c r="K109" s="172"/>
      <c r="L109" s="172"/>
      <c r="M109" s="172"/>
      <c r="N109" s="172"/>
      <c r="O109" s="172"/>
      <c r="P109" s="172"/>
      <c r="Q109" s="172"/>
      <c r="R109" s="172"/>
      <c r="S109" s="172"/>
      <c r="T109" s="172"/>
      <c r="U109" s="172"/>
      <c r="V109" s="172"/>
      <c r="W109" s="172"/>
      <c r="X109" s="172"/>
      <c r="Y109" s="172"/>
      <c r="Z109" s="172"/>
      <c r="AA109" s="172"/>
      <c r="AB109" s="172"/>
      <c r="AC109" s="172"/>
      <c r="AD109" s="172"/>
      <c r="AE109" s="172"/>
      <c r="AF109" s="172"/>
      <c r="AG109" s="172"/>
      <c r="AH109" s="172"/>
      <c r="AI109" s="172"/>
      <c r="AJ109" s="172"/>
      <c r="AK109" s="172"/>
      <c r="AL109" s="172"/>
      <c r="AM109" s="172"/>
      <c r="AN109" s="172"/>
      <c r="AO109" s="172"/>
      <c r="AP109" s="172"/>
      <c r="AQ109" s="172"/>
      <c r="AR109" s="172"/>
      <c r="AS109" s="172"/>
      <c r="AT109" s="172"/>
      <c r="AU109" s="172"/>
      <c r="AV109" s="172"/>
      <c r="AW109" s="172"/>
      <c r="AX109" s="172"/>
      <c r="AY109" s="172"/>
      <c r="AZ109" s="172"/>
      <c r="BA109" s="172"/>
      <c r="BB109" s="172"/>
      <c r="BC109" s="172"/>
      <c r="BD109" s="172"/>
      <c r="BE109" s="172"/>
      <c r="BF109" s="172"/>
      <c r="BG109" s="172"/>
      <c r="BH109" s="172"/>
      <c r="BI109" s="172"/>
      <c r="BJ109" s="172"/>
      <c r="BK109" s="172"/>
      <c r="BL109" s="172"/>
      <c r="BM109" s="172"/>
      <c r="BN109" s="172"/>
      <c r="BO109" s="172"/>
      <c r="BP109" s="172"/>
      <c r="BQ109" s="172"/>
      <c r="BR109" s="172"/>
      <c r="BS109" s="172"/>
      <c r="BT109" s="172"/>
      <c r="BU109" s="172"/>
      <c r="BV109" s="172"/>
      <c r="BW109" s="172"/>
      <c r="BX109" s="172"/>
      <c r="BY109" s="172"/>
      <c r="BZ109" s="172"/>
      <c r="CA109" s="172"/>
      <c r="CB109" s="172"/>
      <c r="CC109" s="172"/>
      <c r="CD109" s="172"/>
      <c r="CE109" s="172"/>
      <c r="CF109" s="172"/>
      <c r="CG109" s="172"/>
      <c r="CH109" s="172"/>
      <c r="CI109" s="172"/>
      <c r="CJ109" s="172"/>
      <c r="CK109" s="172"/>
      <c r="CL109" s="172"/>
      <c r="CM109" s="172"/>
      <c r="CN109" s="172"/>
      <c r="CO109" s="172"/>
      <c r="CP109" s="172"/>
      <c r="CQ109" s="172"/>
      <c r="CR109" s="172"/>
      <c r="CS109" s="172"/>
      <c r="CT109" s="172"/>
      <c r="CU109" s="172"/>
      <c r="CV109" s="172"/>
      <c r="CW109" s="172"/>
      <c r="CX109" s="172"/>
      <c r="CY109" s="172"/>
      <c r="CZ109" s="172"/>
      <c r="DA109" s="172"/>
      <c r="DB109" s="172"/>
      <c r="DC109" s="172"/>
      <c r="DD109" s="172"/>
      <c r="DE109" s="172"/>
      <c r="DF109" s="172"/>
      <c r="DG109" s="172"/>
      <c r="DH109" s="172"/>
      <c r="DI109" s="172"/>
      <c r="DJ109" s="172"/>
      <c r="DK109" s="172"/>
      <c r="DL109" s="172"/>
      <c r="DM109" s="172"/>
      <c r="DN109" s="172"/>
      <c r="DO109" s="172"/>
      <c r="DP109" s="172"/>
      <c r="DQ109" s="172"/>
      <c r="DR109" s="172"/>
      <c r="DS109" s="172"/>
      <c r="DT109" s="172"/>
      <c r="DU109" s="172"/>
      <c r="DV109" s="172"/>
      <c r="DW109" s="172"/>
      <c r="DX109" s="172"/>
      <c r="DY109" s="172"/>
      <c r="DZ109" s="172"/>
      <c r="EA109" s="172"/>
      <c r="EB109" s="172"/>
      <c r="EC109" s="172"/>
      <c r="ED109" s="172"/>
      <c r="EE109" s="172"/>
      <c r="EF109" s="172"/>
      <c r="EG109" s="172"/>
      <c r="EH109" s="172"/>
      <c r="EI109" s="172"/>
      <c r="EJ109" s="172"/>
      <c r="EK109" s="172"/>
      <c r="EL109" s="172"/>
      <c r="EM109" s="172"/>
      <c r="EN109" s="172"/>
      <c r="EO109" s="172"/>
      <c r="EP109" s="172"/>
      <c r="EQ109" s="172"/>
      <c r="ER109" s="172"/>
      <c r="ES109" s="172"/>
      <c r="ET109" s="172"/>
      <c r="EU109" s="172"/>
      <c r="EV109" s="172"/>
      <c r="EW109" s="172"/>
      <c r="EX109" s="172"/>
      <c r="EY109" s="172"/>
      <c r="EZ109" s="172"/>
      <c r="FA109" s="172"/>
      <c r="FB109" s="172"/>
      <c r="FC109" s="172"/>
      <c r="FD109" s="172"/>
      <c r="FE109" s="172"/>
      <c r="FF109" s="172"/>
      <c r="FG109" s="172"/>
      <c r="FH109" s="172"/>
      <c r="FI109" s="172"/>
      <c r="FJ109" s="172"/>
      <c r="FK109" s="172"/>
      <c r="FL109" s="172"/>
      <c r="FM109" s="172"/>
      <c r="FN109" s="172"/>
      <c r="FO109" s="172"/>
      <c r="FP109" s="172"/>
      <c r="FQ109" s="172"/>
      <c r="FR109" s="172"/>
      <c r="FS109" s="172"/>
      <c r="FT109" s="172"/>
      <c r="FU109" s="172"/>
      <c r="FV109" s="172"/>
      <c r="FW109" s="172"/>
      <c r="FX109" s="172"/>
      <c r="FY109" s="172"/>
      <c r="FZ109" s="172"/>
      <c r="GA109" s="172"/>
      <c r="GB109" s="172"/>
      <c r="GC109" s="172"/>
      <c r="GD109" s="172"/>
      <c r="GE109" s="172"/>
      <c r="GF109" s="172"/>
      <c r="GG109" s="172"/>
      <c r="GH109" s="172"/>
      <c r="GI109" s="172"/>
      <c r="GJ109" s="172"/>
      <c r="GK109" s="172"/>
      <c r="GL109" s="172"/>
      <c r="GM109" s="172"/>
      <c r="GN109" s="172"/>
      <c r="GO109" s="172"/>
      <c r="GP109" s="172"/>
      <c r="GQ109" s="172"/>
      <c r="GR109" s="172"/>
      <c r="GS109" s="172"/>
      <c r="GT109" s="172"/>
      <c r="GU109" s="172"/>
      <c r="GV109" s="172"/>
      <c r="GW109" s="172"/>
      <c r="GX109" s="172"/>
      <c r="GY109" s="172"/>
      <c r="GZ109" s="172"/>
      <c r="HA109" s="172"/>
      <c r="HB109" s="172"/>
      <c r="HC109" s="172"/>
      <c r="HD109" s="172"/>
      <c r="HE109" s="172"/>
      <c r="HF109" s="172"/>
      <c r="HG109" s="172"/>
      <c r="HH109" s="172"/>
      <c r="HI109" s="172"/>
      <c r="HJ109" s="172"/>
      <c r="HK109" s="172"/>
      <c r="HL109" s="172"/>
      <c r="HM109" s="172"/>
      <c r="HN109" s="172"/>
      <c r="HO109" s="172"/>
      <c r="HP109" s="172"/>
      <c r="HQ109" s="172"/>
      <c r="HR109" s="172"/>
      <c r="HS109" s="172"/>
      <c r="HT109" s="172"/>
      <c r="HU109" s="172"/>
      <c r="HV109" s="172"/>
      <c r="HW109" s="172"/>
      <c r="HX109" s="172"/>
      <c r="HY109" s="172"/>
      <c r="HZ109" s="172"/>
      <c r="IA109" s="172"/>
      <c r="IB109" s="172"/>
      <c r="IC109" s="172"/>
      <c r="ID109" s="172"/>
      <c r="IE109" s="172"/>
      <c r="IF109" s="172"/>
      <c r="IG109" s="172"/>
      <c r="IH109" s="172"/>
      <c r="II109" s="172"/>
      <c r="IJ109" s="172"/>
      <c r="IK109" s="172"/>
      <c r="IL109" s="172"/>
      <c r="IM109" s="172"/>
      <c r="IN109" s="172"/>
      <c r="IO109" s="172"/>
      <c r="IP109" s="172"/>
      <c r="IQ109" s="172"/>
      <c r="IR109" s="172"/>
      <c r="IS109" s="172"/>
      <c r="IT109" s="172"/>
      <c r="IU109" s="172"/>
      <c r="IV109" s="172"/>
    </row>
    <row r="110" spans="1:256" s="149" customFormat="1">
      <c r="A110" s="432"/>
      <c r="B110" s="177" t="s">
        <v>281</v>
      </c>
      <c r="C110" s="146" t="s">
        <v>47</v>
      </c>
      <c r="D110" s="289">
        <v>50</v>
      </c>
      <c r="E110" s="271"/>
      <c r="F110" s="252">
        <f t="shared" si="1"/>
        <v>0</v>
      </c>
      <c r="G110" s="172"/>
      <c r="H110" s="172"/>
      <c r="I110" s="172"/>
      <c r="J110" s="172"/>
      <c r="K110" s="172"/>
      <c r="L110" s="172"/>
      <c r="M110" s="172"/>
      <c r="N110" s="172"/>
      <c r="O110" s="172"/>
      <c r="P110" s="172"/>
      <c r="Q110" s="172"/>
      <c r="R110" s="172"/>
      <c r="S110" s="172"/>
      <c r="T110" s="172"/>
      <c r="U110" s="172"/>
      <c r="V110" s="172"/>
      <c r="W110" s="172"/>
      <c r="X110" s="172"/>
      <c r="Y110" s="172"/>
      <c r="Z110" s="172"/>
      <c r="AA110" s="172"/>
      <c r="AB110" s="172"/>
      <c r="AC110" s="172"/>
      <c r="AD110" s="172"/>
      <c r="AE110" s="172"/>
      <c r="AF110" s="172"/>
      <c r="AG110" s="172"/>
      <c r="AH110" s="172"/>
      <c r="AI110" s="172"/>
      <c r="AJ110" s="172"/>
      <c r="AK110" s="172"/>
      <c r="AL110" s="172"/>
      <c r="AM110" s="172"/>
      <c r="AN110" s="172"/>
      <c r="AO110" s="172"/>
      <c r="AP110" s="172"/>
      <c r="AQ110" s="172"/>
      <c r="AR110" s="172"/>
      <c r="AS110" s="172"/>
      <c r="AT110" s="172"/>
      <c r="AU110" s="172"/>
      <c r="AV110" s="172"/>
      <c r="AW110" s="172"/>
      <c r="AX110" s="172"/>
      <c r="AY110" s="172"/>
      <c r="AZ110" s="172"/>
      <c r="BA110" s="172"/>
      <c r="BB110" s="172"/>
      <c r="BC110" s="172"/>
      <c r="BD110" s="172"/>
      <c r="BE110" s="172"/>
      <c r="BF110" s="172"/>
      <c r="BG110" s="172"/>
      <c r="BH110" s="172"/>
      <c r="BI110" s="172"/>
      <c r="BJ110" s="172"/>
      <c r="BK110" s="172"/>
      <c r="BL110" s="172"/>
      <c r="BM110" s="172"/>
      <c r="BN110" s="172"/>
      <c r="BO110" s="172"/>
      <c r="BP110" s="172"/>
      <c r="BQ110" s="172"/>
      <c r="BR110" s="172"/>
      <c r="BS110" s="172"/>
      <c r="BT110" s="172"/>
      <c r="BU110" s="172"/>
      <c r="BV110" s="172"/>
      <c r="BW110" s="172"/>
      <c r="BX110" s="172"/>
      <c r="BY110" s="172"/>
      <c r="BZ110" s="172"/>
      <c r="CA110" s="172"/>
      <c r="CB110" s="172"/>
      <c r="CC110" s="172"/>
      <c r="CD110" s="172"/>
      <c r="CE110" s="172"/>
      <c r="CF110" s="172"/>
      <c r="CG110" s="172"/>
      <c r="CH110" s="172"/>
      <c r="CI110" s="172"/>
      <c r="CJ110" s="172"/>
      <c r="CK110" s="172"/>
      <c r="CL110" s="172"/>
      <c r="CM110" s="172"/>
      <c r="CN110" s="172"/>
      <c r="CO110" s="172"/>
      <c r="CP110" s="172"/>
      <c r="CQ110" s="172"/>
      <c r="CR110" s="172"/>
      <c r="CS110" s="172"/>
      <c r="CT110" s="172"/>
      <c r="CU110" s="172"/>
      <c r="CV110" s="172"/>
      <c r="CW110" s="172"/>
      <c r="CX110" s="172"/>
      <c r="CY110" s="172"/>
      <c r="CZ110" s="172"/>
      <c r="DA110" s="172"/>
      <c r="DB110" s="172"/>
      <c r="DC110" s="172"/>
      <c r="DD110" s="172"/>
      <c r="DE110" s="172"/>
      <c r="DF110" s="172"/>
      <c r="DG110" s="172"/>
      <c r="DH110" s="172"/>
      <c r="DI110" s="172"/>
      <c r="DJ110" s="172"/>
      <c r="DK110" s="172"/>
      <c r="DL110" s="172"/>
      <c r="DM110" s="172"/>
      <c r="DN110" s="172"/>
      <c r="DO110" s="172"/>
      <c r="DP110" s="172"/>
      <c r="DQ110" s="172"/>
      <c r="DR110" s="172"/>
      <c r="DS110" s="172"/>
      <c r="DT110" s="172"/>
      <c r="DU110" s="172"/>
      <c r="DV110" s="172"/>
      <c r="DW110" s="172"/>
      <c r="DX110" s="172"/>
      <c r="DY110" s="172"/>
      <c r="DZ110" s="172"/>
      <c r="EA110" s="172"/>
      <c r="EB110" s="172"/>
      <c r="EC110" s="172"/>
      <c r="ED110" s="172"/>
      <c r="EE110" s="172"/>
      <c r="EF110" s="172"/>
      <c r="EG110" s="172"/>
      <c r="EH110" s="172"/>
      <c r="EI110" s="172"/>
      <c r="EJ110" s="172"/>
      <c r="EK110" s="172"/>
      <c r="EL110" s="172"/>
      <c r="EM110" s="172"/>
      <c r="EN110" s="172"/>
      <c r="EO110" s="172"/>
      <c r="EP110" s="172"/>
      <c r="EQ110" s="172"/>
      <c r="ER110" s="172"/>
      <c r="ES110" s="172"/>
      <c r="ET110" s="172"/>
      <c r="EU110" s="172"/>
      <c r="EV110" s="172"/>
      <c r="EW110" s="172"/>
      <c r="EX110" s="172"/>
      <c r="EY110" s="172"/>
      <c r="EZ110" s="172"/>
      <c r="FA110" s="172"/>
      <c r="FB110" s="172"/>
      <c r="FC110" s="172"/>
      <c r="FD110" s="172"/>
      <c r="FE110" s="172"/>
      <c r="FF110" s="172"/>
      <c r="FG110" s="172"/>
      <c r="FH110" s="172"/>
      <c r="FI110" s="172"/>
      <c r="FJ110" s="172"/>
      <c r="FK110" s="172"/>
      <c r="FL110" s="172"/>
      <c r="FM110" s="172"/>
      <c r="FN110" s="172"/>
      <c r="FO110" s="172"/>
      <c r="FP110" s="172"/>
      <c r="FQ110" s="172"/>
      <c r="FR110" s="172"/>
      <c r="FS110" s="172"/>
      <c r="FT110" s="172"/>
      <c r="FU110" s="172"/>
      <c r="FV110" s="172"/>
      <c r="FW110" s="172"/>
      <c r="FX110" s="172"/>
      <c r="FY110" s="172"/>
      <c r="FZ110" s="172"/>
      <c r="GA110" s="172"/>
      <c r="GB110" s="172"/>
      <c r="GC110" s="172"/>
      <c r="GD110" s="172"/>
      <c r="GE110" s="172"/>
      <c r="GF110" s="172"/>
      <c r="GG110" s="172"/>
      <c r="GH110" s="172"/>
      <c r="GI110" s="172"/>
      <c r="GJ110" s="172"/>
      <c r="GK110" s="172"/>
      <c r="GL110" s="172"/>
      <c r="GM110" s="172"/>
      <c r="GN110" s="172"/>
      <c r="GO110" s="172"/>
      <c r="GP110" s="172"/>
      <c r="GQ110" s="172"/>
      <c r="GR110" s="172"/>
      <c r="GS110" s="172"/>
      <c r="GT110" s="172"/>
      <c r="GU110" s="172"/>
      <c r="GV110" s="172"/>
      <c r="GW110" s="172"/>
      <c r="GX110" s="172"/>
      <c r="GY110" s="172"/>
      <c r="GZ110" s="172"/>
      <c r="HA110" s="172"/>
      <c r="HB110" s="172"/>
      <c r="HC110" s="172"/>
      <c r="HD110" s="172"/>
      <c r="HE110" s="172"/>
      <c r="HF110" s="172"/>
      <c r="HG110" s="172"/>
      <c r="HH110" s="172"/>
      <c r="HI110" s="172"/>
      <c r="HJ110" s="172"/>
      <c r="HK110" s="172"/>
      <c r="HL110" s="172"/>
      <c r="HM110" s="172"/>
      <c r="HN110" s="172"/>
      <c r="HO110" s="172"/>
      <c r="HP110" s="172"/>
      <c r="HQ110" s="172"/>
      <c r="HR110" s="172"/>
      <c r="HS110" s="172"/>
      <c r="HT110" s="172"/>
      <c r="HU110" s="172"/>
      <c r="HV110" s="172"/>
      <c r="HW110" s="172"/>
      <c r="HX110" s="172"/>
      <c r="HY110" s="172"/>
      <c r="HZ110" s="172"/>
      <c r="IA110" s="172"/>
      <c r="IB110" s="172"/>
      <c r="IC110" s="172"/>
      <c r="ID110" s="172"/>
      <c r="IE110" s="172"/>
      <c r="IF110" s="172"/>
      <c r="IG110" s="172"/>
      <c r="IH110" s="172"/>
      <c r="II110" s="172"/>
      <c r="IJ110" s="172"/>
      <c r="IK110" s="172"/>
      <c r="IL110" s="172"/>
      <c r="IM110" s="172"/>
      <c r="IN110" s="172"/>
      <c r="IO110" s="172"/>
      <c r="IP110" s="172"/>
      <c r="IQ110" s="172"/>
      <c r="IR110" s="172"/>
      <c r="IS110" s="172"/>
      <c r="IT110" s="172"/>
      <c r="IU110" s="172"/>
      <c r="IV110" s="172"/>
    </row>
    <row r="111" spans="1:256" s="149" customFormat="1">
      <c r="A111" s="432"/>
      <c r="B111" s="177"/>
      <c r="C111" s="146"/>
      <c r="D111" s="289"/>
      <c r="E111" s="280"/>
      <c r="F111" s="252">
        <f t="shared" si="1"/>
        <v>0</v>
      </c>
      <c r="G111" s="172"/>
      <c r="H111" s="172"/>
      <c r="I111" s="172"/>
      <c r="J111" s="172"/>
      <c r="K111" s="172"/>
      <c r="L111" s="172"/>
      <c r="M111" s="172"/>
      <c r="N111" s="172"/>
      <c r="O111" s="172"/>
      <c r="P111" s="172"/>
      <c r="Q111" s="172"/>
      <c r="R111" s="172"/>
      <c r="S111" s="172"/>
      <c r="T111" s="172"/>
      <c r="U111" s="172"/>
      <c r="V111" s="172"/>
      <c r="W111" s="172"/>
      <c r="X111" s="172"/>
      <c r="Y111" s="172"/>
      <c r="Z111" s="172"/>
      <c r="AA111" s="172"/>
      <c r="AB111" s="172"/>
      <c r="AC111" s="172"/>
      <c r="AD111" s="172"/>
      <c r="AE111" s="172"/>
      <c r="AF111" s="172"/>
      <c r="AG111" s="172"/>
      <c r="AH111" s="172"/>
      <c r="AI111" s="172"/>
      <c r="AJ111" s="172"/>
      <c r="AK111" s="172"/>
      <c r="AL111" s="172"/>
      <c r="AM111" s="172"/>
      <c r="AN111" s="172"/>
      <c r="AO111" s="172"/>
      <c r="AP111" s="172"/>
      <c r="AQ111" s="172"/>
      <c r="AR111" s="172"/>
      <c r="AS111" s="172"/>
      <c r="AT111" s="172"/>
      <c r="AU111" s="172"/>
      <c r="AV111" s="172"/>
      <c r="AW111" s="172"/>
      <c r="AX111" s="172"/>
      <c r="AY111" s="172"/>
      <c r="AZ111" s="172"/>
      <c r="BA111" s="172"/>
      <c r="BB111" s="172"/>
      <c r="BC111" s="172"/>
      <c r="BD111" s="172"/>
      <c r="BE111" s="172"/>
      <c r="BF111" s="172"/>
      <c r="BG111" s="172"/>
      <c r="BH111" s="172"/>
      <c r="BI111" s="172"/>
      <c r="BJ111" s="172"/>
      <c r="BK111" s="172"/>
      <c r="BL111" s="172"/>
      <c r="BM111" s="172"/>
      <c r="BN111" s="172"/>
      <c r="BO111" s="172"/>
      <c r="BP111" s="172"/>
      <c r="BQ111" s="172"/>
      <c r="BR111" s="172"/>
      <c r="BS111" s="172"/>
      <c r="BT111" s="172"/>
      <c r="BU111" s="172"/>
      <c r="BV111" s="172"/>
      <c r="BW111" s="172"/>
      <c r="BX111" s="172"/>
      <c r="BY111" s="172"/>
      <c r="BZ111" s="172"/>
      <c r="CA111" s="172"/>
      <c r="CB111" s="172"/>
      <c r="CC111" s="172"/>
      <c r="CD111" s="172"/>
      <c r="CE111" s="172"/>
      <c r="CF111" s="172"/>
      <c r="CG111" s="172"/>
      <c r="CH111" s="172"/>
      <c r="CI111" s="172"/>
      <c r="CJ111" s="172"/>
      <c r="CK111" s="172"/>
      <c r="CL111" s="172"/>
      <c r="CM111" s="172"/>
      <c r="CN111" s="172"/>
      <c r="CO111" s="172"/>
      <c r="CP111" s="172"/>
      <c r="CQ111" s="172"/>
      <c r="CR111" s="172"/>
      <c r="CS111" s="172"/>
      <c r="CT111" s="172"/>
      <c r="CU111" s="172"/>
      <c r="CV111" s="172"/>
      <c r="CW111" s="172"/>
      <c r="CX111" s="172"/>
      <c r="CY111" s="172"/>
      <c r="CZ111" s="172"/>
      <c r="DA111" s="172"/>
      <c r="DB111" s="172"/>
      <c r="DC111" s="172"/>
      <c r="DD111" s="172"/>
      <c r="DE111" s="172"/>
      <c r="DF111" s="172"/>
      <c r="DG111" s="172"/>
      <c r="DH111" s="172"/>
      <c r="DI111" s="172"/>
      <c r="DJ111" s="172"/>
      <c r="DK111" s="172"/>
      <c r="DL111" s="172"/>
      <c r="DM111" s="172"/>
      <c r="DN111" s="172"/>
      <c r="DO111" s="172"/>
      <c r="DP111" s="172"/>
      <c r="DQ111" s="172"/>
      <c r="DR111" s="172"/>
      <c r="DS111" s="172"/>
      <c r="DT111" s="172"/>
      <c r="DU111" s="172"/>
      <c r="DV111" s="172"/>
      <c r="DW111" s="172"/>
      <c r="DX111" s="172"/>
      <c r="DY111" s="172"/>
      <c r="DZ111" s="172"/>
      <c r="EA111" s="172"/>
      <c r="EB111" s="172"/>
      <c r="EC111" s="172"/>
      <c r="ED111" s="172"/>
      <c r="EE111" s="172"/>
      <c r="EF111" s="172"/>
      <c r="EG111" s="172"/>
      <c r="EH111" s="172"/>
      <c r="EI111" s="172"/>
      <c r="EJ111" s="172"/>
      <c r="EK111" s="172"/>
      <c r="EL111" s="172"/>
      <c r="EM111" s="172"/>
      <c r="EN111" s="172"/>
      <c r="EO111" s="172"/>
      <c r="EP111" s="172"/>
      <c r="EQ111" s="172"/>
      <c r="ER111" s="172"/>
      <c r="ES111" s="172"/>
      <c r="ET111" s="172"/>
      <c r="EU111" s="172"/>
      <c r="EV111" s="172"/>
      <c r="EW111" s="172"/>
      <c r="EX111" s="172"/>
      <c r="EY111" s="172"/>
      <c r="EZ111" s="172"/>
      <c r="FA111" s="172"/>
      <c r="FB111" s="172"/>
      <c r="FC111" s="172"/>
      <c r="FD111" s="172"/>
      <c r="FE111" s="172"/>
      <c r="FF111" s="172"/>
      <c r="FG111" s="172"/>
      <c r="FH111" s="172"/>
      <c r="FI111" s="172"/>
      <c r="FJ111" s="172"/>
      <c r="FK111" s="172"/>
      <c r="FL111" s="172"/>
      <c r="FM111" s="172"/>
      <c r="FN111" s="172"/>
      <c r="FO111" s="172"/>
      <c r="FP111" s="172"/>
      <c r="FQ111" s="172"/>
      <c r="FR111" s="172"/>
      <c r="FS111" s="172"/>
      <c r="FT111" s="172"/>
      <c r="FU111" s="172"/>
      <c r="FV111" s="172"/>
      <c r="FW111" s="172"/>
      <c r="FX111" s="172"/>
      <c r="FY111" s="172"/>
      <c r="FZ111" s="172"/>
      <c r="GA111" s="172"/>
      <c r="GB111" s="172"/>
      <c r="GC111" s="172"/>
      <c r="GD111" s="172"/>
      <c r="GE111" s="172"/>
      <c r="GF111" s="172"/>
      <c r="GG111" s="172"/>
      <c r="GH111" s="172"/>
      <c r="GI111" s="172"/>
      <c r="GJ111" s="172"/>
      <c r="GK111" s="172"/>
      <c r="GL111" s="172"/>
      <c r="GM111" s="172"/>
      <c r="GN111" s="172"/>
      <c r="GO111" s="172"/>
      <c r="GP111" s="172"/>
      <c r="GQ111" s="172"/>
      <c r="GR111" s="172"/>
      <c r="GS111" s="172"/>
      <c r="GT111" s="172"/>
      <c r="GU111" s="172"/>
      <c r="GV111" s="172"/>
      <c r="GW111" s="172"/>
      <c r="GX111" s="172"/>
      <c r="GY111" s="172"/>
      <c r="GZ111" s="172"/>
      <c r="HA111" s="172"/>
      <c r="HB111" s="172"/>
      <c r="HC111" s="172"/>
      <c r="HD111" s="172"/>
      <c r="HE111" s="172"/>
      <c r="HF111" s="172"/>
      <c r="HG111" s="172"/>
      <c r="HH111" s="172"/>
      <c r="HI111" s="172"/>
      <c r="HJ111" s="172"/>
      <c r="HK111" s="172"/>
      <c r="HL111" s="172"/>
      <c r="HM111" s="172"/>
      <c r="HN111" s="172"/>
      <c r="HO111" s="172"/>
      <c r="HP111" s="172"/>
      <c r="HQ111" s="172"/>
      <c r="HR111" s="172"/>
      <c r="HS111" s="172"/>
      <c r="HT111" s="172"/>
      <c r="HU111" s="172"/>
      <c r="HV111" s="172"/>
      <c r="HW111" s="172"/>
      <c r="HX111" s="172"/>
      <c r="HY111" s="172"/>
      <c r="HZ111" s="172"/>
      <c r="IA111" s="172"/>
      <c r="IB111" s="172"/>
      <c r="IC111" s="172"/>
      <c r="ID111" s="172"/>
      <c r="IE111" s="172"/>
      <c r="IF111" s="172"/>
      <c r="IG111" s="172"/>
      <c r="IH111" s="172"/>
      <c r="II111" s="172"/>
      <c r="IJ111" s="172"/>
      <c r="IK111" s="172"/>
      <c r="IL111" s="172"/>
      <c r="IM111" s="172"/>
      <c r="IN111" s="172"/>
      <c r="IO111" s="172"/>
      <c r="IP111" s="172"/>
      <c r="IQ111" s="172"/>
      <c r="IR111" s="172"/>
      <c r="IS111" s="172"/>
      <c r="IT111" s="172"/>
      <c r="IU111" s="172"/>
      <c r="IV111" s="172"/>
    </row>
    <row r="112" spans="1:256" s="190" customFormat="1" ht="52.5">
      <c r="A112" s="432" t="s">
        <v>733</v>
      </c>
      <c r="B112" s="177" t="s">
        <v>305</v>
      </c>
      <c r="C112" s="186"/>
      <c r="D112" s="302"/>
      <c r="E112" s="281"/>
      <c r="F112" s="252">
        <f t="shared" si="1"/>
        <v>0</v>
      </c>
      <c r="G112" s="148"/>
      <c r="H112" s="148"/>
      <c r="I112" s="188"/>
      <c r="J112" s="188"/>
      <c r="K112" s="187"/>
      <c r="L112" s="181"/>
      <c r="M112" s="171"/>
      <c r="N112" s="171"/>
      <c r="O112" s="171"/>
      <c r="P112" s="171"/>
      <c r="Q112" s="171"/>
      <c r="R112" s="171"/>
      <c r="S112" s="171"/>
      <c r="T112" s="171"/>
      <c r="U112" s="171"/>
      <c r="V112" s="171"/>
      <c r="W112" s="171"/>
      <c r="X112" s="171"/>
      <c r="Y112" s="171"/>
      <c r="Z112" s="171"/>
      <c r="AA112" s="171"/>
      <c r="AB112" s="171"/>
      <c r="AC112" s="171"/>
      <c r="AD112" s="171"/>
      <c r="AE112" s="171"/>
      <c r="AF112" s="171"/>
      <c r="AG112" s="171"/>
      <c r="AH112" s="171"/>
      <c r="AI112" s="171"/>
      <c r="AJ112" s="171"/>
      <c r="AK112" s="171"/>
      <c r="AL112" s="171"/>
      <c r="AM112" s="171"/>
      <c r="AN112" s="171"/>
      <c r="AO112" s="171"/>
      <c r="AP112" s="171"/>
      <c r="AQ112" s="171"/>
      <c r="AR112" s="171"/>
      <c r="AS112" s="171"/>
      <c r="AT112" s="171"/>
      <c r="AU112" s="171"/>
      <c r="AV112" s="171"/>
      <c r="AW112" s="171"/>
      <c r="AX112" s="171"/>
      <c r="AY112" s="171"/>
      <c r="AZ112" s="171"/>
      <c r="BA112" s="171"/>
      <c r="BB112" s="171"/>
      <c r="BC112" s="171"/>
      <c r="BD112" s="171"/>
      <c r="BE112" s="171"/>
      <c r="BF112" s="171"/>
      <c r="BG112" s="171"/>
      <c r="BH112" s="171"/>
      <c r="BI112" s="171"/>
      <c r="BJ112" s="171"/>
      <c r="BK112" s="171"/>
      <c r="BL112" s="171"/>
      <c r="BM112" s="171"/>
      <c r="BN112" s="171"/>
      <c r="BO112" s="171"/>
      <c r="BP112" s="171"/>
      <c r="BQ112" s="171"/>
      <c r="BR112" s="171"/>
      <c r="BS112" s="171"/>
      <c r="BT112" s="171"/>
      <c r="BU112" s="171"/>
      <c r="BV112" s="171"/>
      <c r="BW112" s="171"/>
      <c r="BX112" s="171"/>
      <c r="BY112" s="171"/>
      <c r="BZ112" s="171"/>
      <c r="CA112" s="171"/>
      <c r="CB112" s="171"/>
      <c r="CC112" s="171"/>
      <c r="CD112" s="171"/>
      <c r="CE112" s="171"/>
      <c r="CF112" s="171"/>
      <c r="CG112" s="171"/>
      <c r="CH112" s="171"/>
      <c r="CI112" s="171"/>
      <c r="CJ112" s="171"/>
      <c r="CK112" s="171"/>
      <c r="CL112" s="171"/>
      <c r="CM112" s="171"/>
      <c r="CN112" s="171"/>
      <c r="CO112" s="171"/>
      <c r="CP112" s="171"/>
      <c r="CQ112" s="171"/>
      <c r="CR112" s="171"/>
      <c r="CS112" s="171"/>
      <c r="CT112" s="171"/>
      <c r="CU112" s="171"/>
      <c r="CV112" s="171"/>
      <c r="CW112" s="171"/>
      <c r="CX112" s="171"/>
      <c r="CY112" s="171"/>
      <c r="CZ112" s="171"/>
      <c r="DA112" s="171"/>
      <c r="DB112" s="171"/>
      <c r="DC112" s="171"/>
      <c r="DD112" s="171"/>
      <c r="DE112" s="171"/>
      <c r="DF112" s="189"/>
      <c r="DG112" s="189"/>
      <c r="DH112" s="189"/>
      <c r="DI112" s="189"/>
      <c r="DJ112" s="189"/>
      <c r="DK112" s="189"/>
      <c r="DL112" s="189"/>
      <c r="DM112" s="189"/>
      <c r="DN112" s="189"/>
      <c r="DO112" s="189"/>
      <c r="DP112" s="189"/>
      <c r="DQ112" s="189"/>
      <c r="DR112" s="189"/>
      <c r="DS112" s="189"/>
      <c r="DT112" s="189"/>
      <c r="DU112" s="189"/>
      <c r="DV112" s="189"/>
      <c r="DW112" s="189"/>
      <c r="DX112" s="189"/>
      <c r="DY112" s="189"/>
      <c r="DZ112" s="189"/>
      <c r="EA112" s="189"/>
      <c r="EB112" s="189"/>
      <c r="EC112" s="189"/>
      <c r="ED112" s="189"/>
      <c r="EE112" s="189"/>
      <c r="EF112" s="189"/>
      <c r="EG112" s="189"/>
      <c r="EH112" s="189"/>
      <c r="EI112" s="189"/>
      <c r="EJ112" s="189"/>
      <c r="EK112" s="189"/>
      <c r="EL112" s="189"/>
      <c r="EM112" s="189"/>
      <c r="EN112" s="189"/>
      <c r="EO112" s="189"/>
      <c r="EP112" s="189"/>
      <c r="EQ112" s="189"/>
      <c r="ER112" s="189"/>
      <c r="ES112" s="189"/>
      <c r="ET112" s="189"/>
      <c r="EU112" s="189"/>
      <c r="EV112" s="189"/>
      <c r="EW112" s="189"/>
      <c r="EX112" s="189"/>
      <c r="EY112" s="189"/>
      <c r="EZ112" s="189"/>
      <c r="FA112" s="189"/>
      <c r="FB112" s="189"/>
      <c r="FC112" s="189"/>
      <c r="FD112" s="189"/>
      <c r="FE112" s="189"/>
      <c r="FF112" s="189"/>
      <c r="FG112" s="189"/>
      <c r="FH112" s="189"/>
      <c r="FI112" s="189"/>
      <c r="FJ112" s="189"/>
      <c r="FK112" s="189"/>
      <c r="FL112" s="189"/>
      <c r="FM112" s="189"/>
      <c r="FN112" s="189"/>
      <c r="FO112" s="189"/>
      <c r="FP112" s="189"/>
      <c r="FQ112" s="189"/>
      <c r="FR112" s="189"/>
      <c r="FS112" s="189"/>
      <c r="FT112" s="189"/>
      <c r="FU112" s="189"/>
      <c r="FV112" s="189"/>
      <c r="FW112" s="189"/>
      <c r="FX112" s="189"/>
      <c r="FY112" s="189"/>
      <c r="FZ112" s="189"/>
      <c r="GA112" s="189"/>
      <c r="GB112" s="189"/>
      <c r="GC112" s="189"/>
      <c r="GD112" s="189"/>
      <c r="GE112" s="189"/>
      <c r="GF112" s="189"/>
      <c r="GG112" s="189"/>
      <c r="GH112" s="189"/>
      <c r="GI112" s="189"/>
      <c r="GJ112" s="189"/>
      <c r="GK112" s="189"/>
      <c r="GL112" s="189"/>
      <c r="GM112" s="189"/>
      <c r="GN112" s="189"/>
      <c r="GO112" s="189"/>
      <c r="GP112" s="189"/>
      <c r="GQ112" s="189"/>
      <c r="GR112" s="189"/>
      <c r="GS112" s="189"/>
      <c r="GT112" s="189"/>
      <c r="GU112" s="189"/>
      <c r="GV112" s="189"/>
      <c r="GW112" s="189"/>
      <c r="GX112" s="189"/>
      <c r="GY112" s="189"/>
      <c r="GZ112" s="189"/>
      <c r="HA112" s="189"/>
      <c r="HB112" s="189"/>
      <c r="HC112" s="189"/>
      <c r="HD112" s="189"/>
      <c r="HE112" s="189"/>
      <c r="HF112" s="189"/>
      <c r="HG112" s="189"/>
      <c r="HH112" s="189"/>
      <c r="HI112" s="189"/>
      <c r="HJ112" s="189"/>
      <c r="HK112" s="189"/>
      <c r="HL112" s="189"/>
      <c r="HM112" s="189"/>
      <c r="HN112" s="189"/>
      <c r="HO112" s="189"/>
      <c r="HP112" s="189"/>
      <c r="HQ112" s="189"/>
      <c r="HR112" s="189"/>
      <c r="HS112" s="189"/>
      <c r="HT112" s="189"/>
      <c r="HU112" s="189"/>
      <c r="HV112" s="189"/>
      <c r="HW112" s="189"/>
      <c r="HX112" s="189"/>
      <c r="HY112" s="189"/>
      <c r="HZ112" s="189"/>
      <c r="IA112" s="189"/>
      <c r="IB112" s="189"/>
      <c r="IC112" s="189"/>
      <c r="ID112" s="189"/>
      <c r="IE112" s="189"/>
      <c r="IF112" s="189"/>
      <c r="IG112" s="189"/>
      <c r="IH112" s="189"/>
      <c r="II112" s="189"/>
      <c r="IJ112" s="189"/>
      <c r="IK112" s="189"/>
      <c r="IL112" s="189"/>
      <c r="IM112" s="189"/>
      <c r="IN112" s="189"/>
      <c r="IO112" s="189"/>
      <c r="IP112" s="189"/>
      <c r="IQ112" s="189"/>
      <c r="IR112" s="189"/>
      <c r="IS112" s="189"/>
      <c r="IT112" s="189"/>
      <c r="IU112" s="189"/>
    </row>
    <row r="113" spans="1:255" s="190" customFormat="1" ht="14.45" customHeight="1">
      <c r="A113" s="387"/>
      <c r="B113" s="177" t="s">
        <v>306</v>
      </c>
      <c r="C113" s="146" t="s">
        <v>54</v>
      </c>
      <c r="D113" s="289">
        <v>30</v>
      </c>
      <c r="E113" s="271"/>
      <c r="F113" s="252">
        <f t="shared" si="1"/>
        <v>0</v>
      </c>
      <c r="G113" s="148"/>
      <c r="H113" s="148"/>
      <c r="I113" s="188"/>
      <c r="J113" s="188"/>
      <c r="K113" s="187"/>
      <c r="L113" s="181"/>
      <c r="M113" s="171"/>
      <c r="N113" s="171"/>
      <c r="O113" s="171"/>
      <c r="P113" s="171"/>
      <c r="Q113" s="171"/>
      <c r="R113" s="171"/>
      <c r="S113" s="171"/>
      <c r="T113" s="171"/>
      <c r="U113" s="171"/>
      <c r="V113" s="171"/>
      <c r="W113" s="171"/>
      <c r="X113" s="171"/>
      <c r="Y113" s="171"/>
      <c r="Z113" s="171"/>
      <c r="AA113" s="171"/>
      <c r="AB113" s="171"/>
      <c r="AC113" s="171"/>
      <c r="AD113" s="171"/>
      <c r="AE113" s="171"/>
      <c r="AF113" s="171"/>
      <c r="AG113" s="171"/>
      <c r="AH113" s="171"/>
      <c r="AI113" s="171"/>
      <c r="AJ113" s="171"/>
      <c r="AK113" s="171"/>
      <c r="AL113" s="171"/>
      <c r="AM113" s="171"/>
      <c r="AN113" s="171"/>
      <c r="AO113" s="171"/>
      <c r="AP113" s="171"/>
      <c r="AQ113" s="171"/>
      <c r="AR113" s="171"/>
      <c r="AS113" s="171"/>
      <c r="AT113" s="171"/>
      <c r="AU113" s="171"/>
      <c r="AV113" s="171"/>
      <c r="AW113" s="171"/>
      <c r="AX113" s="171"/>
      <c r="AY113" s="171"/>
      <c r="AZ113" s="171"/>
      <c r="BA113" s="171"/>
      <c r="BB113" s="171"/>
      <c r="BC113" s="171"/>
      <c r="BD113" s="171"/>
      <c r="BE113" s="171"/>
      <c r="BF113" s="171"/>
      <c r="BG113" s="171"/>
      <c r="BH113" s="171"/>
      <c r="BI113" s="171"/>
      <c r="BJ113" s="171"/>
      <c r="BK113" s="171"/>
      <c r="BL113" s="171"/>
      <c r="BM113" s="171"/>
      <c r="BN113" s="171"/>
      <c r="BO113" s="171"/>
      <c r="BP113" s="171"/>
      <c r="BQ113" s="171"/>
      <c r="BR113" s="171"/>
      <c r="BS113" s="171"/>
      <c r="BT113" s="171"/>
      <c r="BU113" s="171"/>
      <c r="BV113" s="171"/>
      <c r="BW113" s="171"/>
      <c r="BX113" s="171"/>
      <c r="BY113" s="171"/>
      <c r="BZ113" s="171"/>
      <c r="CA113" s="171"/>
      <c r="CB113" s="171"/>
      <c r="CC113" s="171"/>
      <c r="CD113" s="171"/>
      <c r="CE113" s="171"/>
      <c r="CF113" s="171"/>
      <c r="CG113" s="171"/>
      <c r="CH113" s="171"/>
      <c r="CI113" s="171"/>
      <c r="CJ113" s="171"/>
      <c r="CK113" s="171"/>
      <c r="CL113" s="171"/>
      <c r="CM113" s="171"/>
      <c r="CN113" s="171"/>
      <c r="CO113" s="171"/>
      <c r="CP113" s="171"/>
      <c r="CQ113" s="171"/>
      <c r="CR113" s="171"/>
      <c r="CS113" s="171"/>
      <c r="CT113" s="171"/>
      <c r="CU113" s="171"/>
      <c r="CV113" s="171"/>
      <c r="CW113" s="171"/>
      <c r="CX113" s="171"/>
      <c r="CY113" s="171"/>
      <c r="CZ113" s="171"/>
      <c r="DA113" s="171"/>
      <c r="DB113" s="171"/>
      <c r="DC113" s="171"/>
      <c r="DD113" s="171"/>
      <c r="DE113" s="171"/>
      <c r="DF113" s="189"/>
      <c r="DG113" s="189"/>
      <c r="DH113" s="189"/>
      <c r="DI113" s="189"/>
      <c r="DJ113" s="189"/>
      <c r="DK113" s="189"/>
      <c r="DL113" s="189"/>
      <c r="DM113" s="189"/>
      <c r="DN113" s="189"/>
      <c r="DO113" s="189"/>
      <c r="DP113" s="189"/>
      <c r="DQ113" s="189"/>
      <c r="DR113" s="189"/>
      <c r="DS113" s="189"/>
      <c r="DT113" s="189"/>
      <c r="DU113" s="189"/>
      <c r="DV113" s="189"/>
      <c r="DW113" s="189"/>
      <c r="DX113" s="189"/>
      <c r="DY113" s="189"/>
      <c r="DZ113" s="189"/>
      <c r="EA113" s="189"/>
      <c r="EB113" s="189"/>
      <c r="EC113" s="189"/>
      <c r="ED113" s="189"/>
      <c r="EE113" s="189"/>
      <c r="EF113" s="189"/>
      <c r="EG113" s="189"/>
      <c r="EH113" s="189"/>
      <c r="EI113" s="189"/>
      <c r="EJ113" s="189"/>
      <c r="EK113" s="189"/>
      <c r="EL113" s="189"/>
      <c r="EM113" s="189"/>
      <c r="EN113" s="189"/>
      <c r="EO113" s="189"/>
      <c r="EP113" s="189"/>
      <c r="EQ113" s="189"/>
      <c r="ER113" s="189"/>
      <c r="ES113" s="189"/>
      <c r="ET113" s="189"/>
      <c r="EU113" s="189"/>
      <c r="EV113" s="189"/>
      <c r="EW113" s="189"/>
      <c r="EX113" s="189"/>
      <c r="EY113" s="189"/>
      <c r="EZ113" s="189"/>
      <c r="FA113" s="189"/>
      <c r="FB113" s="189"/>
      <c r="FC113" s="189"/>
      <c r="FD113" s="189"/>
      <c r="FE113" s="189"/>
      <c r="FF113" s="189"/>
      <c r="FG113" s="189"/>
      <c r="FH113" s="189"/>
      <c r="FI113" s="189"/>
      <c r="FJ113" s="189"/>
      <c r="FK113" s="189"/>
      <c r="FL113" s="189"/>
      <c r="FM113" s="189"/>
      <c r="FN113" s="189"/>
      <c r="FO113" s="189"/>
      <c r="FP113" s="189"/>
      <c r="FQ113" s="189"/>
      <c r="FR113" s="189"/>
      <c r="FS113" s="189"/>
      <c r="FT113" s="189"/>
      <c r="FU113" s="189"/>
      <c r="FV113" s="189"/>
      <c r="FW113" s="189"/>
      <c r="FX113" s="189"/>
      <c r="FY113" s="189"/>
      <c r="FZ113" s="189"/>
      <c r="GA113" s="189"/>
      <c r="GB113" s="189"/>
      <c r="GC113" s="189"/>
      <c r="GD113" s="189"/>
      <c r="GE113" s="189"/>
      <c r="GF113" s="189"/>
      <c r="GG113" s="189"/>
      <c r="GH113" s="189"/>
      <c r="GI113" s="189"/>
      <c r="GJ113" s="189"/>
      <c r="GK113" s="189"/>
      <c r="GL113" s="189"/>
      <c r="GM113" s="189"/>
      <c r="GN113" s="189"/>
      <c r="GO113" s="189"/>
      <c r="GP113" s="189"/>
      <c r="GQ113" s="189"/>
      <c r="GR113" s="189"/>
      <c r="GS113" s="189"/>
      <c r="GT113" s="189"/>
      <c r="GU113" s="189"/>
      <c r="GV113" s="189"/>
      <c r="GW113" s="189"/>
      <c r="GX113" s="189"/>
      <c r="GY113" s="189"/>
      <c r="GZ113" s="189"/>
      <c r="HA113" s="189"/>
      <c r="HB113" s="189"/>
      <c r="HC113" s="189"/>
      <c r="HD113" s="189"/>
      <c r="HE113" s="189"/>
      <c r="HF113" s="189"/>
      <c r="HG113" s="189"/>
      <c r="HH113" s="189"/>
      <c r="HI113" s="189"/>
      <c r="HJ113" s="189"/>
      <c r="HK113" s="189"/>
      <c r="HL113" s="189"/>
      <c r="HM113" s="189"/>
      <c r="HN113" s="189"/>
      <c r="HO113" s="189"/>
      <c r="HP113" s="189"/>
      <c r="HQ113" s="189"/>
      <c r="HR113" s="189"/>
      <c r="HS113" s="189"/>
      <c r="HT113" s="189"/>
      <c r="HU113" s="189"/>
      <c r="HV113" s="189"/>
      <c r="HW113" s="189"/>
      <c r="HX113" s="189"/>
      <c r="HY113" s="189"/>
      <c r="HZ113" s="189"/>
      <c r="IA113" s="189"/>
      <c r="IB113" s="189"/>
      <c r="IC113" s="189"/>
      <c r="ID113" s="189"/>
      <c r="IE113" s="189"/>
      <c r="IF113" s="189"/>
      <c r="IG113" s="189"/>
      <c r="IH113" s="189"/>
      <c r="II113" s="189"/>
      <c r="IJ113" s="189"/>
      <c r="IK113" s="189"/>
      <c r="IL113" s="189"/>
      <c r="IM113" s="189"/>
      <c r="IN113" s="189"/>
      <c r="IO113" s="189"/>
      <c r="IP113" s="189"/>
      <c r="IQ113" s="189"/>
      <c r="IR113" s="189"/>
      <c r="IS113" s="189"/>
      <c r="IT113" s="189"/>
      <c r="IU113" s="189"/>
    </row>
    <row r="114" spans="1:255" s="190" customFormat="1">
      <c r="A114" s="387"/>
      <c r="B114" s="177" t="s">
        <v>307</v>
      </c>
      <c r="C114" s="146" t="s">
        <v>54</v>
      </c>
      <c r="D114" s="289">
        <v>10</v>
      </c>
      <c r="E114" s="271"/>
      <c r="F114" s="252">
        <f t="shared" si="1"/>
        <v>0</v>
      </c>
      <c r="G114" s="148"/>
      <c r="H114" s="148"/>
      <c r="I114" s="188"/>
      <c r="J114" s="188"/>
      <c r="K114" s="187"/>
      <c r="L114" s="181"/>
      <c r="M114" s="171"/>
      <c r="N114" s="171"/>
      <c r="O114" s="171"/>
      <c r="P114" s="171"/>
      <c r="Q114" s="171"/>
      <c r="R114" s="171"/>
      <c r="S114" s="171"/>
      <c r="T114" s="171"/>
      <c r="U114" s="171"/>
      <c r="V114" s="171"/>
      <c r="W114" s="171"/>
      <c r="X114" s="171"/>
      <c r="Y114" s="171"/>
      <c r="Z114" s="171"/>
      <c r="AA114" s="171"/>
      <c r="AB114" s="171"/>
      <c r="AC114" s="171"/>
      <c r="AD114" s="171"/>
      <c r="AE114" s="171"/>
      <c r="AF114" s="171"/>
      <c r="AG114" s="171"/>
      <c r="AH114" s="171"/>
      <c r="AI114" s="171"/>
      <c r="AJ114" s="171"/>
      <c r="AK114" s="171"/>
      <c r="AL114" s="171"/>
      <c r="AM114" s="171"/>
      <c r="AN114" s="171"/>
      <c r="AO114" s="171"/>
      <c r="AP114" s="171"/>
      <c r="AQ114" s="171"/>
      <c r="AR114" s="171"/>
      <c r="AS114" s="171"/>
      <c r="AT114" s="171"/>
      <c r="AU114" s="171"/>
      <c r="AV114" s="171"/>
      <c r="AW114" s="171"/>
      <c r="AX114" s="171"/>
      <c r="AY114" s="171"/>
      <c r="AZ114" s="171"/>
      <c r="BA114" s="171"/>
      <c r="BB114" s="171"/>
      <c r="BC114" s="171"/>
      <c r="BD114" s="171"/>
      <c r="BE114" s="171"/>
      <c r="BF114" s="171"/>
      <c r="BG114" s="171"/>
      <c r="BH114" s="171"/>
      <c r="BI114" s="171"/>
      <c r="BJ114" s="171"/>
      <c r="BK114" s="171"/>
      <c r="BL114" s="171"/>
      <c r="BM114" s="171"/>
      <c r="BN114" s="171"/>
      <c r="BO114" s="171"/>
      <c r="BP114" s="171"/>
      <c r="BQ114" s="171"/>
      <c r="BR114" s="171"/>
      <c r="BS114" s="171"/>
      <c r="BT114" s="171"/>
      <c r="BU114" s="171"/>
      <c r="BV114" s="171"/>
      <c r="BW114" s="171"/>
      <c r="BX114" s="171"/>
      <c r="BY114" s="171"/>
      <c r="BZ114" s="171"/>
      <c r="CA114" s="171"/>
      <c r="CB114" s="171"/>
      <c r="CC114" s="171"/>
      <c r="CD114" s="171"/>
      <c r="CE114" s="171"/>
      <c r="CF114" s="171"/>
      <c r="CG114" s="171"/>
      <c r="CH114" s="171"/>
      <c r="CI114" s="171"/>
      <c r="CJ114" s="171"/>
      <c r="CK114" s="171"/>
      <c r="CL114" s="171"/>
      <c r="CM114" s="171"/>
      <c r="CN114" s="171"/>
      <c r="CO114" s="171"/>
      <c r="CP114" s="171"/>
      <c r="CQ114" s="171"/>
      <c r="CR114" s="171"/>
      <c r="CS114" s="171"/>
      <c r="CT114" s="171"/>
      <c r="CU114" s="171"/>
      <c r="CV114" s="171"/>
      <c r="CW114" s="171"/>
      <c r="CX114" s="171"/>
      <c r="CY114" s="171"/>
      <c r="CZ114" s="171"/>
      <c r="DA114" s="171"/>
      <c r="DB114" s="171"/>
      <c r="DC114" s="171"/>
      <c r="DD114" s="171"/>
      <c r="DE114" s="171"/>
      <c r="DF114" s="189"/>
      <c r="DG114" s="189"/>
      <c r="DH114" s="189"/>
      <c r="DI114" s="189"/>
      <c r="DJ114" s="189"/>
      <c r="DK114" s="189"/>
      <c r="DL114" s="189"/>
      <c r="DM114" s="189"/>
      <c r="DN114" s="189"/>
      <c r="DO114" s="189"/>
      <c r="DP114" s="189"/>
      <c r="DQ114" s="189"/>
      <c r="DR114" s="189"/>
      <c r="DS114" s="189"/>
      <c r="DT114" s="189"/>
      <c r="DU114" s="189"/>
      <c r="DV114" s="189"/>
      <c r="DW114" s="189"/>
      <c r="DX114" s="189"/>
      <c r="DY114" s="189"/>
      <c r="DZ114" s="189"/>
      <c r="EA114" s="189"/>
      <c r="EB114" s="189"/>
      <c r="EC114" s="189"/>
      <c r="ED114" s="189"/>
      <c r="EE114" s="189"/>
      <c r="EF114" s="189"/>
      <c r="EG114" s="189"/>
      <c r="EH114" s="189"/>
      <c r="EI114" s="189"/>
      <c r="EJ114" s="189"/>
      <c r="EK114" s="189"/>
      <c r="EL114" s="189"/>
      <c r="EM114" s="189"/>
      <c r="EN114" s="189"/>
      <c r="EO114" s="189"/>
      <c r="EP114" s="189"/>
      <c r="EQ114" s="189"/>
      <c r="ER114" s="189"/>
      <c r="ES114" s="189"/>
      <c r="ET114" s="189"/>
      <c r="EU114" s="189"/>
      <c r="EV114" s="189"/>
      <c r="EW114" s="189"/>
      <c r="EX114" s="189"/>
      <c r="EY114" s="189"/>
      <c r="EZ114" s="189"/>
      <c r="FA114" s="189"/>
      <c r="FB114" s="189"/>
      <c r="FC114" s="189"/>
      <c r="FD114" s="189"/>
      <c r="FE114" s="189"/>
      <c r="FF114" s="189"/>
      <c r="FG114" s="189"/>
      <c r="FH114" s="189"/>
      <c r="FI114" s="189"/>
      <c r="FJ114" s="189"/>
      <c r="FK114" s="189"/>
      <c r="FL114" s="189"/>
      <c r="FM114" s="189"/>
      <c r="FN114" s="189"/>
      <c r="FO114" s="189"/>
      <c r="FP114" s="189"/>
      <c r="FQ114" s="189"/>
      <c r="FR114" s="189"/>
      <c r="FS114" s="189"/>
      <c r="FT114" s="189"/>
      <c r="FU114" s="189"/>
      <c r="FV114" s="189"/>
      <c r="FW114" s="189"/>
      <c r="FX114" s="189"/>
      <c r="FY114" s="189"/>
      <c r="FZ114" s="189"/>
      <c r="GA114" s="189"/>
      <c r="GB114" s="189"/>
      <c r="GC114" s="189"/>
      <c r="GD114" s="189"/>
      <c r="GE114" s="189"/>
      <c r="GF114" s="189"/>
      <c r="GG114" s="189"/>
      <c r="GH114" s="189"/>
      <c r="GI114" s="189"/>
      <c r="GJ114" s="189"/>
      <c r="GK114" s="189"/>
      <c r="GL114" s="189"/>
      <c r="GM114" s="189"/>
      <c r="GN114" s="189"/>
      <c r="GO114" s="189"/>
      <c r="GP114" s="189"/>
      <c r="GQ114" s="189"/>
      <c r="GR114" s="189"/>
      <c r="GS114" s="189"/>
      <c r="GT114" s="189"/>
      <c r="GU114" s="189"/>
      <c r="GV114" s="189"/>
      <c r="GW114" s="189"/>
      <c r="GX114" s="189"/>
      <c r="GY114" s="189"/>
      <c r="GZ114" s="189"/>
      <c r="HA114" s="189"/>
      <c r="HB114" s="189"/>
      <c r="HC114" s="189"/>
      <c r="HD114" s="189"/>
      <c r="HE114" s="189"/>
      <c r="HF114" s="189"/>
      <c r="HG114" s="189"/>
      <c r="HH114" s="189"/>
      <c r="HI114" s="189"/>
      <c r="HJ114" s="189"/>
      <c r="HK114" s="189"/>
      <c r="HL114" s="189"/>
      <c r="HM114" s="189"/>
      <c r="HN114" s="189"/>
      <c r="HO114" s="189"/>
      <c r="HP114" s="189"/>
      <c r="HQ114" s="189"/>
      <c r="HR114" s="189"/>
      <c r="HS114" s="189"/>
      <c r="HT114" s="189"/>
      <c r="HU114" s="189"/>
      <c r="HV114" s="189"/>
      <c r="HW114" s="189"/>
      <c r="HX114" s="189"/>
      <c r="HY114" s="189"/>
      <c r="HZ114" s="189"/>
      <c r="IA114" s="189"/>
      <c r="IB114" s="189"/>
      <c r="IC114" s="189"/>
      <c r="ID114" s="189"/>
      <c r="IE114" s="189"/>
      <c r="IF114" s="189"/>
      <c r="IG114" s="189"/>
      <c r="IH114" s="189"/>
      <c r="II114" s="189"/>
      <c r="IJ114" s="189"/>
      <c r="IK114" s="189"/>
      <c r="IL114" s="189"/>
      <c r="IM114" s="189"/>
      <c r="IN114" s="189"/>
      <c r="IO114" s="189"/>
      <c r="IP114" s="189"/>
      <c r="IQ114" s="189"/>
      <c r="IR114" s="189"/>
      <c r="IS114" s="189"/>
      <c r="IT114" s="189"/>
      <c r="IU114" s="189"/>
    </row>
    <row r="115" spans="1:255" s="190" customFormat="1">
      <c r="A115" s="387"/>
      <c r="B115" s="177" t="s">
        <v>308</v>
      </c>
      <c r="C115" s="146" t="s">
        <v>54</v>
      </c>
      <c r="D115" s="289">
        <v>2</v>
      </c>
      <c r="E115" s="271"/>
      <c r="F115" s="252">
        <f t="shared" si="1"/>
        <v>0</v>
      </c>
      <c r="G115" s="148"/>
      <c r="H115" s="148"/>
      <c r="I115" s="188"/>
      <c r="J115" s="188"/>
      <c r="K115" s="187"/>
      <c r="L115" s="181"/>
      <c r="M115" s="171"/>
      <c r="N115" s="171"/>
      <c r="O115" s="171"/>
      <c r="P115" s="171"/>
      <c r="Q115" s="171"/>
      <c r="R115" s="171"/>
      <c r="S115" s="171"/>
      <c r="T115" s="171"/>
      <c r="U115" s="171"/>
      <c r="V115" s="171"/>
      <c r="W115" s="171"/>
      <c r="X115" s="171"/>
      <c r="Y115" s="171"/>
      <c r="Z115" s="171"/>
      <c r="AA115" s="171"/>
      <c r="AB115" s="171"/>
      <c r="AC115" s="171"/>
      <c r="AD115" s="171"/>
      <c r="AE115" s="171"/>
      <c r="AF115" s="171"/>
      <c r="AG115" s="171"/>
      <c r="AH115" s="171"/>
      <c r="AI115" s="171"/>
      <c r="AJ115" s="171"/>
      <c r="AK115" s="171"/>
      <c r="AL115" s="171"/>
      <c r="AM115" s="171"/>
      <c r="AN115" s="171"/>
      <c r="AO115" s="171"/>
      <c r="AP115" s="171"/>
      <c r="AQ115" s="171"/>
      <c r="AR115" s="171"/>
      <c r="AS115" s="171"/>
      <c r="AT115" s="171"/>
      <c r="AU115" s="171"/>
      <c r="AV115" s="171"/>
      <c r="AW115" s="171"/>
      <c r="AX115" s="171"/>
      <c r="AY115" s="171"/>
      <c r="AZ115" s="171"/>
      <c r="BA115" s="171"/>
      <c r="BB115" s="171"/>
      <c r="BC115" s="171"/>
      <c r="BD115" s="171"/>
      <c r="BE115" s="171"/>
      <c r="BF115" s="171"/>
      <c r="BG115" s="171"/>
      <c r="BH115" s="171"/>
      <c r="BI115" s="171"/>
      <c r="BJ115" s="171"/>
      <c r="BK115" s="171"/>
      <c r="BL115" s="171"/>
      <c r="BM115" s="171"/>
      <c r="BN115" s="171"/>
      <c r="BO115" s="171"/>
      <c r="BP115" s="171"/>
      <c r="BQ115" s="171"/>
      <c r="BR115" s="171"/>
      <c r="BS115" s="171"/>
      <c r="BT115" s="171"/>
      <c r="BU115" s="171"/>
      <c r="BV115" s="171"/>
      <c r="BW115" s="171"/>
      <c r="BX115" s="171"/>
      <c r="BY115" s="171"/>
      <c r="BZ115" s="171"/>
      <c r="CA115" s="171"/>
      <c r="CB115" s="171"/>
      <c r="CC115" s="171"/>
      <c r="CD115" s="171"/>
      <c r="CE115" s="171"/>
      <c r="CF115" s="171"/>
      <c r="CG115" s="171"/>
      <c r="CH115" s="171"/>
      <c r="CI115" s="171"/>
      <c r="CJ115" s="171"/>
      <c r="CK115" s="171"/>
      <c r="CL115" s="171"/>
      <c r="CM115" s="171"/>
      <c r="CN115" s="171"/>
      <c r="CO115" s="171"/>
      <c r="CP115" s="171"/>
      <c r="CQ115" s="171"/>
      <c r="CR115" s="171"/>
      <c r="CS115" s="171"/>
      <c r="CT115" s="171"/>
      <c r="CU115" s="171"/>
      <c r="CV115" s="171"/>
      <c r="CW115" s="171"/>
      <c r="CX115" s="171"/>
      <c r="CY115" s="171"/>
      <c r="CZ115" s="171"/>
      <c r="DA115" s="171"/>
      <c r="DB115" s="171"/>
      <c r="DC115" s="171"/>
      <c r="DD115" s="171"/>
      <c r="DE115" s="171"/>
      <c r="DF115" s="189"/>
      <c r="DG115" s="189"/>
      <c r="DH115" s="189"/>
      <c r="DI115" s="189"/>
      <c r="DJ115" s="189"/>
      <c r="DK115" s="189"/>
      <c r="DL115" s="189"/>
      <c r="DM115" s="189"/>
      <c r="DN115" s="189"/>
      <c r="DO115" s="189"/>
      <c r="DP115" s="189"/>
      <c r="DQ115" s="189"/>
      <c r="DR115" s="189"/>
      <c r="DS115" s="189"/>
      <c r="DT115" s="189"/>
      <c r="DU115" s="189"/>
      <c r="DV115" s="189"/>
      <c r="DW115" s="189"/>
      <c r="DX115" s="189"/>
      <c r="DY115" s="189"/>
      <c r="DZ115" s="189"/>
      <c r="EA115" s="189"/>
      <c r="EB115" s="189"/>
      <c r="EC115" s="189"/>
      <c r="ED115" s="189"/>
      <c r="EE115" s="189"/>
      <c r="EF115" s="189"/>
      <c r="EG115" s="189"/>
      <c r="EH115" s="189"/>
      <c r="EI115" s="189"/>
      <c r="EJ115" s="189"/>
      <c r="EK115" s="189"/>
      <c r="EL115" s="189"/>
      <c r="EM115" s="189"/>
      <c r="EN115" s="189"/>
      <c r="EO115" s="189"/>
      <c r="EP115" s="189"/>
      <c r="EQ115" s="189"/>
      <c r="ER115" s="189"/>
      <c r="ES115" s="189"/>
      <c r="ET115" s="189"/>
      <c r="EU115" s="189"/>
      <c r="EV115" s="189"/>
      <c r="EW115" s="189"/>
      <c r="EX115" s="189"/>
      <c r="EY115" s="189"/>
      <c r="EZ115" s="189"/>
      <c r="FA115" s="189"/>
      <c r="FB115" s="189"/>
      <c r="FC115" s="189"/>
      <c r="FD115" s="189"/>
      <c r="FE115" s="189"/>
      <c r="FF115" s="189"/>
      <c r="FG115" s="189"/>
      <c r="FH115" s="189"/>
      <c r="FI115" s="189"/>
      <c r="FJ115" s="189"/>
      <c r="FK115" s="189"/>
      <c r="FL115" s="189"/>
      <c r="FM115" s="189"/>
      <c r="FN115" s="189"/>
      <c r="FO115" s="189"/>
      <c r="FP115" s="189"/>
      <c r="FQ115" s="189"/>
      <c r="FR115" s="189"/>
      <c r="FS115" s="189"/>
      <c r="FT115" s="189"/>
      <c r="FU115" s="189"/>
      <c r="FV115" s="189"/>
      <c r="FW115" s="189"/>
      <c r="FX115" s="189"/>
      <c r="FY115" s="189"/>
      <c r="FZ115" s="189"/>
      <c r="GA115" s="189"/>
      <c r="GB115" s="189"/>
      <c r="GC115" s="189"/>
      <c r="GD115" s="189"/>
      <c r="GE115" s="189"/>
      <c r="GF115" s="189"/>
      <c r="GG115" s="189"/>
      <c r="GH115" s="189"/>
      <c r="GI115" s="189"/>
      <c r="GJ115" s="189"/>
      <c r="GK115" s="189"/>
      <c r="GL115" s="189"/>
      <c r="GM115" s="189"/>
      <c r="GN115" s="189"/>
      <c r="GO115" s="189"/>
      <c r="GP115" s="189"/>
      <c r="GQ115" s="189"/>
      <c r="GR115" s="189"/>
      <c r="GS115" s="189"/>
      <c r="GT115" s="189"/>
      <c r="GU115" s="189"/>
      <c r="GV115" s="189"/>
      <c r="GW115" s="189"/>
      <c r="GX115" s="189"/>
      <c r="GY115" s="189"/>
      <c r="GZ115" s="189"/>
      <c r="HA115" s="189"/>
      <c r="HB115" s="189"/>
      <c r="HC115" s="189"/>
      <c r="HD115" s="189"/>
      <c r="HE115" s="189"/>
      <c r="HF115" s="189"/>
      <c r="HG115" s="189"/>
      <c r="HH115" s="189"/>
      <c r="HI115" s="189"/>
      <c r="HJ115" s="189"/>
      <c r="HK115" s="189"/>
      <c r="HL115" s="189"/>
      <c r="HM115" s="189"/>
      <c r="HN115" s="189"/>
      <c r="HO115" s="189"/>
      <c r="HP115" s="189"/>
      <c r="HQ115" s="189"/>
      <c r="HR115" s="189"/>
      <c r="HS115" s="189"/>
      <c r="HT115" s="189"/>
      <c r="HU115" s="189"/>
      <c r="HV115" s="189"/>
      <c r="HW115" s="189"/>
      <c r="HX115" s="189"/>
      <c r="HY115" s="189"/>
      <c r="HZ115" s="189"/>
      <c r="IA115" s="189"/>
      <c r="IB115" s="189"/>
      <c r="IC115" s="189"/>
      <c r="ID115" s="189"/>
      <c r="IE115" s="189"/>
      <c r="IF115" s="189"/>
      <c r="IG115" s="189"/>
      <c r="IH115" s="189"/>
      <c r="II115" s="189"/>
      <c r="IJ115" s="189"/>
      <c r="IK115" s="189"/>
      <c r="IL115" s="189"/>
      <c r="IM115" s="189"/>
      <c r="IN115" s="189"/>
      <c r="IO115" s="189"/>
      <c r="IP115" s="189"/>
      <c r="IQ115" s="189"/>
      <c r="IR115" s="189"/>
      <c r="IS115" s="189"/>
      <c r="IT115" s="189"/>
      <c r="IU115" s="189"/>
    </row>
    <row r="116" spans="1:255" s="190" customFormat="1" ht="14.45" customHeight="1">
      <c r="A116" s="387"/>
      <c r="B116" s="177" t="s">
        <v>309</v>
      </c>
      <c r="C116" s="146" t="s">
        <v>54</v>
      </c>
      <c r="D116" s="289">
        <v>1</v>
      </c>
      <c r="E116" s="271"/>
      <c r="F116" s="252">
        <f t="shared" si="1"/>
        <v>0</v>
      </c>
      <c r="G116" s="148"/>
      <c r="H116" s="148"/>
      <c r="I116" s="188"/>
      <c r="J116" s="188"/>
      <c r="K116" s="187"/>
      <c r="L116" s="181"/>
      <c r="M116" s="171"/>
      <c r="N116" s="171"/>
      <c r="O116" s="171"/>
      <c r="P116" s="171"/>
      <c r="Q116" s="171"/>
      <c r="R116" s="171"/>
      <c r="S116" s="171"/>
      <c r="T116" s="171"/>
      <c r="U116" s="171"/>
      <c r="V116" s="171"/>
      <c r="W116" s="171"/>
      <c r="X116" s="171"/>
      <c r="Y116" s="171"/>
      <c r="Z116" s="171"/>
      <c r="AA116" s="171"/>
      <c r="AB116" s="171"/>
      <c r="AC116" s="171"/>
      <c r="AD116" s="171"/>
      <c r="AE116" s="171"/>
      <c r="AF116" s="171"/>
      <c r="AG116" s="171"/>
      <c r="AH116" s="171"/>
      <c r="AI116" s="171"/>
      <c r="AJ116" s="171"/>
      <c r="AK116" s="171"/>
      <c r="AL116" s="171"/>
      <c r="AM116" s="171"/>
      <c r="AN116" s="171"/>
      <c r="AO116" s="171"/>
      <c r="AP116" s="171"/>
      <c r="AQ116" s="171"/>
      <c r="AR116" s="171"/>
      <c r="AS116" s="171"/>
      <c r="AT116" s="171"/>
      <c r="AU116" s="171"/>
      <c r="AV116" s="171"/>
      <c r="AW116" s="171"/>
      <c r="AX116" s="171"/>
      <c r="AY116" s="171"/>
      <c r="AZ116" s="171"/>
      <c r="BA116" s="171"/>
      <c r="BB116" s="171"/>
      <c r="BC116" s="171"/>
      <c r="BD116" s="171"/>
      <c r="BE116" s="171"/>
      <c r="BF116" s="171"/>
      <c r="BG116" s="171"/>
      <c r="BH116" s="171"/>
      <c r="BI116" s="171"/>
      <c r="BJ116" s="171"/>
      <c r="BK116" s="171"/>
      <c r="BL116" s="171"/>
      <c r="BM116" s="171"/>
      <c r="BN116" s="171"/>
      <c r="BO116" s="171"/>
      <c r="BP116" s="171"/>
      <c r="BQ116" s="171"/>
      <c r="BR116" s="171"/>
      <c r="BS116" s="171"/>
      <c r="BT116" s="171"/>
      <c r="BU116" s="171"/>
      <c r="BV116" s="171"/>
      <c r="BW116" s="171"/>
      <c r="BX116" s="171"/>
      <c r="BY116" s="171"/>
      <c r="BZ116" s="171"/>
      <c r="CA116" s="171"/>
      <c r="CB116" s="171"/>
      <c r="CC116" s="171"/>
      <c r="CD116" s="171"/>
      <c r="CE116" s="171"/>
      <c r="CF116" s="171"/>
      <c r="CG116" s="171"/>
      <c r="CH116" s="171"/>
      <c r="CI116" s="171"/>
      <c r="CJ116" s="171"/>
      <c r="CK116" s="171"/>
      <c r="CL116" s="171"/>
      <c r="CM116" s="171"/>
      <c r="CN116" s="171"/>
      <c r="CO116" s="171"/>
      <c r="CP116" s="171"/>
      <c r="CQ116" s="171"/>
      <c r="CR116" s="171"/>
      <c r="CS116" s="171"/>
      <c r="CT116" s="171"/>
      <c r="CU116" s="171"/>
      <c r="CV116" s="171"/>
      <c r="CW116" s="171"/>
      <c r="CX116" s="171"/>
      <c r="CY116" s="171"/>
      <c r="CZ116" s="171"/>
      <c r="DA116" s="171"/>
      <c r="DB116" s="171"/>
      <c r="DC116" s="171"/>
      <c r="DD116" s="171"/>
      <c r="DE116" s="171"/>
      <c r="DF116" s="189"/>
      <c r="DG116" s="189"/>
      <c r="DH116" s="189"/>
      <c r="DI116" s="189"/>
      <c r="DJ116" s="189"/>
      <c r="DK116" s="189"/>
      <c r="DL116" s="189"/>
      <c r="DM116" s="189"/>
      <c r="DN116" s="189"/>
      <c r="DO116" s="189"/>
      <c r="DP116" s="189"/>
      <c r="DQ116" s="189"/>
      <c r="DR116" s="189"/>
      <c r="DS116" s="189"/>
      <c r="DT116" s="189"/>
      <c r="DU116" s="189"/>
      <c r="DV116" s="189"/>
      <c r="DW116" s="189"/>
      <c r="DX116" s="189"/>
      <c r="DY116" s="189"/>
      <c r="DZ116" s="189"/>
      <c r="EA116" s="189"/>
      <c r="EB116" s="189"/>
      <c r="EC116" s="189"/>
      <c r="ED116" s="189"/>
      <c r="EE116" s="189"/>
      <c r="EF116" s="189"/>
      <c r="EG116" s="189"/>
      <c r="EH116" s="189"/>
      <c r="EI116" s="189"/>
      <c r="EJ116" s="189"/>
      <c r="EK116" s="189"/>
      <c r="EL116" s="189"/>
      <c r="EM116" s="189"/>
      <c r="EN116" s="189"/>
      <c r="EO116" s="189"/>
      <c r="EP116" s="189"/>
      <c r="EQ116" s="189"/>
      <c r="ER116" s="189"/>
      <c r="ES116" s="189"/>
      <c r="ET116" s="189"/>
      <c r="EU116" s="189"/>
      <c r="EV116" s="189"/>
      <c r="EW116" s="189"/>
      <c r="EX116" s="189"/>
      <c r="EY116" s="189"/>
      <c r="EZ116" s="189"/>
      <c r="FA116" s="189"/>
      <c r="FB116" s="189"/>
      <c r="FC116" s="189"/>
      <c r="FD116" s="189"/>
      <c r="FE116" s="189"/>
      <c r="FF116" s="189"/>
      <c r="FG116" s="189"/>
      <c r="FH116" s="189"/>
      <c r="FI116" s="189"/>
      <c r="FJ116" s="189"/>
      <c r="FK116" s="189"/>
      <c r="FL116" s="189"/>
      <c r="FM116" s="189"/>
      <c r="FN116" s="189"/>
      <c r="FO116" s="189"/>
      <c r="FP116" s="189"/>
      <c r="FQ116" s="189"/>
      <c r="FR116" s="189"/>
      <c r="FS116" s="189"/>
      <c r="FT116" s="189"/>
      <c r="FU116" s="189"/>
      <c r="FV116" s="189"/>
      <c r="FW116" s="189"/>
      <c r="FX116" s="189"/>
      <c r="FY116" s="189"/>
      <c r="FZ116" s="189"/>
      <c r="GA116" s="189"/>
      <c r="GB116" s="189"/>
      <c r="GC116" s="189"/>
      <c r="GD116" s="189"/>
      <c r="GE116" s="189"/>
      <c r="GF116" s="189"/>
      <c r="GG116" s="189"/>
      <c r="GH116" s="189"/>
      <c r="GI116" s="189"/>
      <c r="GJ116" s="189"/>
      <c r="GK116" s="189"/>
      <c r="GL116" s="189"/>
      <c r="GM116" s="189"/>
      <c r="GN116" s="189"/>
      <c r="GO116" s="189"/>
      <c r="GP116" s="189"/>
      <c r="GQ116" s="189"/>
      <c r="GR116" s="189"/>
      <c r="GS116" s="189"/>
      <c r="GT116" s="189"/>
      <c r="GU116" s="189"/>
      <c r="GV116" s="189"/>
      <c r="GW116" s="189"/>
      <c r="GX116" s="189"/>
      <c r="GY116" s="189"/>
      <c r="GZ116" s="189"/>
      <c r="HA116" s="189"/>
      <c r="HB116" s="189"/>
      <c r="HC116" s="189"/>
      <c r="HD116" s="189"/>
      <c r="HE116" s="189"/>
      <c r="HF116" s="189"/>
      <c r="HG116" s="189"/>
      <c r="HH116" s="189"/>
      <c r="HI116" s="189"/>
      <c r="HJ116" s="189"/>
      <c r="HK116" s="189"/>
      <c r="HL116" s="189"/>
      <c r="HM116" s="189"/>
      <c r="HN116" s="189"/>
      <c r="HO116" s="189"/>
      <c r="HP116" s="189"/>
      <c r="HQ116" s="189"/>
      <c r="HR116" s="189"/>
      <c r="HS116" s="189"/>
      <c r="HT116" s="189"/>
      <c r="HU116" s="189"/>
      <c r="HV116" s="189"/>
      <c r="HW116" s="189"/>
      <c r="HX116" s="189"/>
      <c r="HY116" s="189"/>
      <c r="HZ116" s="189"/>
      <c r="IA116" s="189"/>
      <c r="IB116" s="189"/>
      <c r="IC116" s="189"/>
      <c r="ID116" s="189"/>
      <c r="IE116" s="189"/>
      <c r="IF116" s="189"/>
      <c r="IG116" s="189"/>
      <c r="IH116" s="189"/>
      <c r="II116" s="189"/>
      <c r="IJ116" s="189"/>
      <c r="IK116" s="189"/>
      <c r="IL116" s="189"/>
      <c r="IM116" s="189"/>
      <c r="IN116" s="189"/>
      <c r="IO116" s="189"/>
      <c r="IP116" s="189"/>
      <c r="IQ116" s="189"/>
      <c r="IR116" s="189"/>
      <c r="IS116" s="189"/>
      <c r="IT116" s="189"/>
      <c r="IU116" s="189"/>
    </row>
    <row r="117" spans="1:255" s="190" customFormat="1" ht="14.45" customHeight="1">
      <c r="A117" s="387"/>
      <c r="B117" s="177" t="s">
        <v>310</v>
      </c>
      <c r="C117" s="146" t="s">
        <v>54</v>
      </c>
      <c r="D117" s="289">
        <v>1</v>
      </c>
      <c r="E117" s="271"/>
      <c r="F117" s="252">
        <f t="shared" si="1"/>
        <v>0</v>
      </c>
      <c r="G117" s="148"/>
      <c r="H117" s="148"/>
      <c r="I117" s="188"/>
      <c r="J117" s="188"/>
      <c r="K117" s="187"/>
      <c r="L117" s="181"/>
      <c r="M117" s="171"/>
      <c r="N117" s="171"/>
      <c r="O117" s="171"/>
      <c r="P117" s="171"/>
      <c r="Q117" s="171"/>
      <c r="R117" s="171"/>
      <c r="S117" s="171"/>
      <c r="T117" s="171"/>
      <c r="U117" s="171"/>
      <c r="V117" s="171"/>
      <c r="W117" s="171"/>
      <c r="X117" s="171"/>
      <c r="Y117" s="171"/>
      <c r="Z117" s="171"/>
      <c r="AA117" s="171"/>
      <c r="AB117" s="171"/>
      <c r="AC117" s="171"/>
      <c r="AD117" s="171"/>
      <c r="AE117" s="171"/>
      <c r="AF117" s="171"/>
      <c r="AG117" s="171"/>
      <c r="AH117" s="171"/>
      <c r="AI117" s="171"/>
      <c r="AJ117" s="171"/>
      <c r="AK117" s="171"/>
      <c r="AL117" s="171"/>
      <c r="AM117" s="171"/>
      <c r="AN117" s="171"/>
      <c r="AO117" s="171"/>
      <c r="AP117" s="171"/>
      <c r="AQ117" s="171"/>
      <c r="AR117" s="171"/>
      <c r="AS117" s="171"/>
      <c r="AT117" s="171"/>
      <c r="AU117" s="171"/>
      <c r="AV117" s="171"/>
      <c r="AW117" s="171"/>
      <c r="AX117" s="171"/>
      <c r="AY117" s="171"/>
      <c r="AZ117" s="171"/>
      <c r="BA117" s="171"/>
      <c r="BB117" s="171"/>
      <c r="BC117" s="171"/>
      <c r="BD117" s="171"/>
      <c r="BE117" s="171"/>
      <c r="BF117" s="171"/>
      <c r="BG117" s="171"/>
      <c r="BH117" s="171"/>
      <c r="BI117" s="171"/>
      <c r="BJ117" s="171"/>
      <c r="BK117" s="171"/>
      <c r="BL117" s="171"/>
      <c r="BM117" s="171"/>
      <c r="BN117" s="171"/>
      <c r="BO117" s="171"/>
      <c r="BP117" s="171"/>
      <c r="BQ117" s="171"/>
      <c r="BR117" s="171"/>
      <c r="BS117" s="171"/>
      <c r="BT117" s="171"/>
      <c r="BU117" s="171"/>
      <c r="BV117" s="171"/>
      <c r="BW117" s="171"/>
      <c r="BX117" s="171"/>
      <c r="BY117" s="171"/>
      <c r="BZ117" s="171"/>
      <c r="CA117" s="171"/>
      <c r="CB117" s="171"/>
      <c r="CC117" s="171"/>
      <c r="CD117" s="171"/>
      <c r="CE117" s="171"/>
      <c r="CF117" s="171"/>
      <c r="CG117" s="171"/>
      <c r="CH117" s="171"/>
      <c r="CI117" s="171"/>
      <c r="CJ117" s="171"/>
      <c r="CK117" s="171"/>
      <c r="CL117" s="171"/>
      <c r="CM117" s="171"/>
      <c r="CN117" s="171"/>
      <c r="CO117" s="171"/>
      <c r="CP117" s="171"/>
      <c r="CQ117" s="171"/>
      <c r="CR117" s="171"/>
      <c r="CS117" s="171"/>
      <c r="CT117" s="171"/>
      <c r="CU117" s="171"/>
      <c r="CV117" s="171"/>
      <c r="CW117" s="171"/>
      <c r="CX117" s="171"/>
      <c r="CY117" s="171"/>
      <c r="CZ117" s="171"/>
      <c r="DA117" s="171"/>
      <c r="DB117" s="171"/>
      <c r="DC117" s="171"/>
      <c r="DD117" s="171"/>
      <c r="DE117" s="171"/>
      <c r="DF117" s="189"/>
      <c r="DG117" s="189"/>
      <c r="DH117" s="189"/>
      <c r="DI117" s="189"/>
      <c r="DJ117" s="189"/>
      <c r="DK117" s="189"/>
      <c r="DL117" s="189"/>
      <c r="DM117" s="189"/>
      <c r="DN117" s="189"/>
      <c r="DO117" s="189"/>
      <c r="DP117" s="189"/>
      <c r="DQ117" s="189"/>
      <c r="DR117" s="189"/>
      <c r="DS117" s="189"/>
      <c r="DT117" s="189"/>
      <c r="DU117" s="189"/>
      <c r="DV117" s="189"/>
      <c r="DW117" s="189"/>
      <c r="DX117" s="189"/>
      <c r="DY117" s="189"/>
      <c r="DZ117" s="189"/>
      <c r="EA117" s="189"/>
      <c r="EB117" s="189"/>
      <c r="EC117" s="189"/>
      <c r="ED117" s="189"/>
      <c r="EE117" s="189"/>
      <c r="EF117" s="189"/>
      <c r="EG117" s="189"/>
      <c r="EH117" s="189"/>
      <c r="EI117" s="189"/>
      <c r="EJ117" s="189"/>
      <c r="EK117" s="189"/>
      <c r="EL117" s="189"/>
      <c r="EM117" s="189"/>
      <c r="EN117" s="189"/>
      <c r="EO117" s="189"/>
      <c r="EP117" s="189"/>
      <c r="EQ117" s="189"/>
      <c r="ER117" s="189"/>
      <c r="ES117" s="189"/>
      <c r="ET117" s="189"/>
      <c r="EU117" s="189"/>
      <c r="EV117" s="189"/>
      <c r="EW117" s="189"/>
      <c r="EX117" s="189"/>
      <c r="EY117" s="189"/>
      <c r="EZ117" s="189"/>
      <c r="FA117" s="189"/>
      <c r="FB117" s="189"/>
      <c r="FC117" s="189"/>
      <c r="FD117" s="189"/>
      <c r="FE117" s="189"/>
      <c r="FF117" s="189"/>
      <c r="FG117" s="189"/>
      <c r="FH117" s="189"/>
      <c r="FI117" s="189"/>
      <c r="FJ117" s="189"/>
      <c r="FK117" s="189"/>
      <c r="FL117" s="189"/>
      <c r="FM117" s="189"/>
      <c r="FN117" s="189"/>
      <c r="FO117" s="189"/>
      <c r="FP117" s="189"/>
      <c r="FQ117" s="189"/>
      <c r="FR117" s="189"/>
      <c r="FS117" s="189"/>
      <c r="FT117" s="189"/>
      <c r="FU117" s="189"/>
      <c r="FV117" s="189"/>
      <c r="FW117" s="189"/>
      <c r="FX117" s="189"/>
      <c r="FY117" s="189"/>
      <c r="FZ117" s="189"/>
      <c r="GA117" s="189"/>
      <c r="GB117" s="189"/>
      <c r="GC117" s="189"/>
      <c r="GD117" s="189"/>
      <c r="GE117" s="189"/>
      <c r="GF117" s="189"/>
      <c r="GG117" s="189"/>
      <c r="GH117" s="189"/>
      <c r="GI117" s="189"/>
      <c r="GJ117" s="189"/>
      <c r="GK117" s="189"/>
      <c r="GL117" s="189"/>
      <c r="GM117" s="189"/>
      <c r="GN117" s="189"/>
      <c r="GO117" s="189"/>
      <c r="GP117" s="189"/>
      <c r="GQ117" s="189"/>
      <c r="GR117" s="189"/>
      <c r="GS117" s="189"/>
      <c r="GT117" s="189"/>
      <c r="GU117" s="189"/>
      <c r="GV117" s="189"/>
      <c r="GW117" s="189"/>
      <c r="GX117" s="189"/>
      <c r="GY117" s="189"/>
      <c r="GZ117" s="189"/>
      <c r="HA117" s="189"/>
      <c r="HB117" s="189"/>
      <c r="HC117" s="189"/>
      <c r="HD117" s="189"/>
      <c r="HE117" s="189"/>
      <c r="HF117" s="189"/>
      <c r="HG117" s="189"/>
      <c r="HH117" s="189"/>
      <c r="HI117" s="189"/>
      <c r="HJ117" s="189"/>
      <c r="HK117" s="189"/>
      <c r="HL117" s="189"/>
      <c r="HM117" s="189"/>
      <c r="HN117" s="189"/>
      <c r="HO117" s="189"/>
      <c r="HP117" s="189"/>
      <c r="HQ117" s="189"/>
      <c r="HR117" s="189"/>
      <c r="HS117" s="189"/>
      <c r="HT117" s="189"/>
      <c r="HU117" s="189"/>
      <c r="HV117" s="189"/>
      <c r="HW117" s="189"/>
      <c r="HX117" s="189"/>
      <c r="HY117" s="189"/>
      <c r="HZ117" s="189"/>
      <c r="IA117" s="189"/>
      <c r="IB117" s="189"/>
      <c r="IC117" s="189"/>
      <c r="ID117" s="189"/>
      <c r="IE117" s="189"/>
      <c r="IF117" s="189"/>
      <c r="IG117" s="189"/>
      <c r="IH117" s="189"/>
      <c r="II117" s="189"/>
      <c r="IJ117" s="189"/>
      <c r="IK117" s="189"/>
      <c r="IL117" s="189"/>
      <c r="IM117" s="189"/>
      <c r="IN117" s="189"/>
      <c r="IO117" s="189"/>
      <c r="IP117" s="189"/>
      <c r="IQ117" s="189"/>
      <c r="IR117" s="189"/>
      <c r="IS117" s="189"/>
      <c r="IT117" s="189"/>
      <c r="IU117" s="189"/>
    </row>
    <row r="118" spans="1:255">
      <c r="A118" s="185"/>
      <c r="B118" s="129"/>
      <c r="C118" s="142"/>
      <c r="D118" s="303"/>
      <c r="E118" s="282"/>
      <c r="F118" s="268"/>
    </row>
    <row r="119" spans="1:255" ht="17.25" thickBot="1">
      <c r="A119" s="263"/>
      <c r="B119" s="264" t="s">
        <v>58</v>
      </c>
      <c r="C119" s="264"/>
      <c r="D119" s="304"/>
      <c r="E119" s="283"/>
      <c r="F119" s="284">
        <f>SUM(F11:F118)</f>
        <v>0</v>
      </c>
    </row>
    <row r="120" spans="1:255" ht="17.25" thickTop="1">
      <c r="A120" s="183"/>
      <c r="B120" s="143"/>
      <c r="C120" s="133"/>
      <c r="D120" s="286"/>
      <c r="E120" s="267"/>
      <c r="F120" s="268"/>
    </row>
  </sheetData>
  <pageMargins left="0.7" right="0.7" top="0.75" bottom="0.75" header="0.3" footer="0.3"/>
  <pageSetup paperSize="9" orientation="portrait" r:id="rId1"/>
  <headerFooter>
    <oddHeader>&amp;RGRAJSKA KAVARNA - OBRTNIŠKA DELA</oddHeader>
    <oddFooter>Stran &amp;P od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252"/>
  <sheetViews>
    <sheetView topLeftCell="A4" zoomScaleNormal="100" workbookViewId="0">
      <pane ySplit="1" topLeftCell="A5" activePane="bottomLeft" state="frozen"/>
      <selection activeCell="A4" sqref="A4"/>
      <selection pane="bottomLeft" activeCell="E249" sqref="E8:E249"/>
    </sheetView>
  </sheetViews>
  <sheetFormatPr defaultColWidth="9.140625" defaultRowHeight="16.5"/>
  <cols>
    <col min="1" max="1" width="4.5703125" style="52" bestFit="1" customWidth="1"/>
    <col min="2" max="2" width="44.140625" style="56" customWidth="1"/>
    <col min="3" max="3" width="3.5703125" style="45" customWidth="1"/>
    <col min="4" max="4" width="10.7109375" style="317" customWidth="1"/>
    <col min="5" max="6" width="12.7109375" style="306" customWidth="1"/>
    <col min="7" max="16384" width="9.140625" style="44"/>
  </cols>
  <sheetData>
    <row r="1" spans="1:110" hidden="1"/>
    <row r="2" spans="1:110" ht="18.75" hidden="1">
      <c r="A2" s="110" t="s">
        <v>33</v>
      </c>
      <c r="B2" s="112" t="s">
        <v>34</v>
      </c>
    </row>
    <row r="3" spans="1:110" hidden="1">
      <c r="B3" s="57"/>
    </row>
    <row r="4" spans="1:110">
      <c r="A4" s="43"/>
      <c r="B4" s="49" t="s">
        <v>64</v>
      </c>
      <c r="C4" s="50" t="s">
        <v>65</v>
      </c>
      <c r="D4" s="318" t="s">
        <v>66</v>
      </c>
      <c r="E4" s="243" t="s">
        <v>70</v>
      </c>
      <c r="F4" s="243" t="s">
        <v>68</v>
      </c>
    </row>
    <row r="5" spans="1:110" s="48" customFormat="1">
      <c r="A5" s="58"/>
      <c r="B5" s="59"/>
      <c r="C5" s="47"/>
      <c r="D5" s="319"/>
      <c r="E5" s="307"/>
      <c r="F5" s="307"/>
    </row>
    <row r="6" spans="1:110" s="203" customFormat="1" ht="12.75">
      <c r="A6" s="199"/>
      <c r="B6" s="200" t="s">
        <v>69</v>
      </c>
      <c r="C6" s="201"/>
      <c r="D6" s="320"/>
      <c r="E6" s="308"/>
      <c r="F6" s="308"/>
      <c r="G6" s="202"/>
      <c r="H6" s="202"/>
      <c r="I6" s="201"/>
      <c r="J6" s="201"/>
      <c r="K6" s="201"/>
      <c r="L6" s="201"/>
      <c r="M6" s="201"/>
      <c r="N6" s="201"/>
      <c r="O6" s="201"/>
      <c r="P6" s="201"/>
      <c r="Q6" s="201"/>
      <c r="R6" s="201"/>
      <c r="S6" s="201"/>
      <c r="T6" s="201"/>
      <c r="U6" s="201"/>
      <c r="V6" s="201"/>
      <c r="W6" s="201"/>
      <c r="X6" s="201"/>
      <c r="Y6" s="201"/>
      <c r="Z6" s="201"/>
      <c r="AA6" s="201"/>
      <c r="AB6" s="201"/>
      <c r="AC6" s="201"/>
      <c r="AD6" s="201"/>
      <c r="AE6" s="201"/>
      <c r="AF6" s="201"/>
      <c r="AG6" s="201"/>
      <c r="AH6" s="201"/>
      <c r="AI6" s="201"/>
      <c r="AJ6" s="201"/>
      <c r="AK6" s="201"/>
      <c r="AL6" s="201"/>
      <c r="AM6" s="201"/>
      <c r="AN6" s="201"/>
      <c r="AO6" s="201"/>
      <c r="AP6" s="201"/>
      <c r="AQ6" s="201"/>
      <c r="AR6" s="201"/>
      <c r="AS6" s="201"/>
      <c r="AT6" s="201"/>
      <c r="AU6" s="201"/>
      <c r="AV6" s="201"/>
      <c r="AW6" s="201"/>
      <c r="AX6" s="201"/>
      <c r="AY6" s="201"/>
      <c r="AZ6" s="201"/>
      <c r="BA6" s="201"/>
      <c r="BB6" s="201"/>
      <c r="BC6" s="201"/>
      <c r="BD6" s="201"/>
      <c r="BE6" s="201"/>
      <c r="BF6" s="201"/>
      <c r="BG6" s="201"/>
      <c r="BH6" s="201"/>
      <c r="BI6" s="201"/>
      <c r="BJ6" s="201"/>
      <c r="BK6" s="201"/>
      <c r="BL6" s="201"/>
      <c r="BM6" s="201"/>
      <c r="BN6" s="201"/>
      <c r="BO6" s="201"/>
      <c r="BP6" s="201"/>
      <c r="BQ6" s="201"/>
      <c r="BR6" s="201"/>
      <c r="BS6" s="201"/>
      <c r="BT6" s="201"/>
      <c r="BU6" s="201"/>
      <c r="BV6" s="201"/>
      <c r="BW6" s="201"/>
      <c r="BX6" s="201"/>
      <c r="BY6" s="201"/>
      <c r="BZ6" s="201"/>
      <c r="CA6" s="201"/>
      <c r="CB6" s="201"/>
      <c r="CC6" s="201"/>
      <c r="CD6" s="201"/>
      <c r="CE6" s="201"/>
      <c r="CF6" s="201"/>
      <c r="CG6" s="201"/>
      <c r="CH6" s="201"/>
      <c r="CI6" s="201"/>
      <c r="CJ6" s="201"/>
      <c r="CK6" s="201"/>
      <c r="CL6" s="201"/>
      <c r="CM6" s="201"/>
      <c r="CN6" s="201"/>
      <c r="CO6" s="201"/>
      <c r="CP6" s="201"/>
      <c r="CQ6" s="201"/>
      <c r="CR6" s="201"/>
      <c r="CS6" s="201"/>
      <c r="CT6" s="201"/>
      <c r="CU6" s="201"/>
      <c r="CV6" s="201"/>
      <c r="CW6" s="201"/>
      <c r="CX6" s="201"/>
      <c r="CY6" s="201"/>
      <c r="CZ6" s="201"/>
      <c r="DA6" s="201"/>
      <c r="DB6" s="201"/>
      <c r="DC6" s="201"/>
      <c r="DD6" s="201"/>
      <c r="DE6" s="201"/>
    </row>
    <row r="7" spans="1:110" s="203" customFormat="1" ht="12.75">
      <c r="A7" s="199"/>
      <c r="B7" s="204"/>
      <c r="C7" s="201"/>
      <c r="D7" s="320"/>
      <c r="E7" s="308"/>
      <c r="F7" s="308"/>
      <c r="G7" s="202"/>
      <c r="H7" s="202"/>
      <c r="I7" s="201"/>
      <c r="J7" s="201"/>
      <c r="K7" s="201"/>
      <c r="L7" s="201"/>
      <c r="M7" s="201"/>
      <c r="N7" s="201"/>
      <c r="O7" s="201"/>
      <c r="P7" s="201"/>
      <c r="Q7" s="201"/>
      <c r="R7" s="201"/>
      <c r="S7" s="201"/>
      <c r="T7" s="201"/>
      <c r="U7" s="201"/>
      <c r="V7" s="201"/>
      <c r="W7" s="201"/>
      <c r="X7" s="201"/>
      <c r="Y7" s="201"/>
      <c r="Z7" s="201"/>
      <c r="AA7" s="201"/>
      <c r="AB7" s="201"/>
      <c r="AC7" s="201"/>
      <c r="AD7" s="201"/>
      <c r="AE7" s="201"/>
      <c r="AF7" s="201"/>
      <c r="AG7" s="201"/>
      <c r="AH7" s="201"/>
      <c r="AI7" s="201"/>
      <c r="AJ7" s="201"/>
      <c r="AK7" s="201"/>
      <c r="AL7" s="201"/>
      <c r="AM7" s="201"/>
      <c r="AN7" s="201"/>
      <c r="AO7" s="201"/>
      <c r="AP7" s="201"/>
      <c r="AQ7" s="201"/>
      <c r="AR7" s="201"/>
      <c r="AS7" s="201"/>
      <c r="AT7" s="201"/>
      <c r="AU7" s="201"/>
      <c r="AV7" s="201"/>
      <c r="AW7" s="201"/>
      <c r="AX7" s="201"/>
      <c r="AY7" s="201"/>
      <c r="AZ7" s="201"/>
      <c r="BA7" s="201"/>
      <c r="BB7" s="201"/>
      <c r="BC7" s="201"/>
      <c r="BD7" s="201"/>
      <c r="BE7" s="201"/>
      <c r="BF7" s="201"/>
      <c r="BG7" s="201"/>
      <c r="BH7" s="201"/>
      <c r="BI7" s="201"/>
      <c r="BJ7" s="201"/>
      <c r="BK7" s="201"/>
      <c r="BL7" s="201"/>
      <c r="BM7" s="201"/>
      <c r="BN7" s="201"/>
      <c r="BO7" s="201"/>
      <c r="BP7" s="201"/>
      <c r="BQ7" s="201"/>
      <c r="BR7" s="201"/>
      <c r="BS7" s="201"/>
      <c r="BT7" s="201"/>
      <c r="BU7" s="201"/>
      <c r="BV7" s="201"/>
      <c r="BW7" s="201"/>
      <c r="BX7" s="201"/>
      <c r="BY7" s="201"/>
      <c r="BZ7" s="201"/>
      <c r="CA7" s="201"/>
      <c r="CB7" s="201"/>
      <c r="CC7" s="201"/>
      <c r="CD7" s="201"/>
      <c r="CE7" s="201"/>
      <c r="CF7" s="201"/>
      <c r="CG7" s="201"/>
      <c r="CH7" s="201"/>
      <c r="CI7" s="201"/>
      <c r="CJ7" s="201"/>
      <c r="CK7" s="201"/>
      <c r="CL7" s="201"/>
      <c r="CM7" s="201"/>
      <c r="CN7" s="201"/>
      <c r="CO7" s="201"/>
      <c r="CP7" s="201"/>
      <c r="CQ7" s="201"/>
      <c r="CR7" s="201"/>
      <c r="CS7" s="201"/>
      <c r="CT7" s="201"/>
      <c r="CU7" s="201"/>
      <c r="CV7" s="201"/>
      <c r="CW7" s="201"/>
      <c r="CX7" s="201"/>
      <c r="CY7" s="201"/>
      <c r="CZ7" s="201"/>
      <c r="DA7" s="201"/>
      <c r="DB7" s="201"/>
      <c r="DC7" s="201"/>
      <c r="DD7" s="201"/>
      <c r="DE7" s="201"/>
    </row>
    <row r="8" spans="1:110" s="208" customFormat="1" ht="51">
      <c r="A8" s="205" t="s">
        <v>2</v>
      </c>
      <c r="B8" s="206" t="s">
        <v>313</v>
      </c>
      <c r="C8" s="163" t="s">
        <v>52</v>
      </c>
      <c r="D8" s="321">
        <f>8.3*1.8</f>
        <v>14.940000000000001</v>
      </c>
      <c r="E8" s="245"/>
      <c r="F8" s="252">
        <f t="shared" ref="F8:F71" si="0">$D8*E8</f>
        <v>0</v>
      </c>
      <c r="G8" s="207"/>
      <c r="H8" s="163"/>
      <c r="I8" s="163"/>
      <c r="J8" s="163"/>
      <c r="K8" s="163"/>
      <c r="L8" s="163"/>
      <c r="M8" s="163"/>
      <c r="N8" s="163"/>
      <c r="O8" s="163"/>
      <c r="P8" s="163"/>
      <c r="Q8" s="163"/>
      <c r="R8" s="163"/>
      <c r="S8" s="163"/>
      <c r="T8" s="163"/>
      <c r="U8" s="163"/>
      <c r="V8" s="163"/>
      <c r="W8" s="163"/>
      <c r="X8" s="163"/>
      <c r="Y8" s="163"/>
      <c r="Z8" s="163"/>
      <c r="AA8" s="163"/>
      <c r="AB8" s="163"/>
      <c r="AC8" s="163"/>
      <c r="AD8" s="163"/>
      <c r="AE8" s="163"/>
      <c r="AF8" s="163"/>
      <c r="AG8" s="163"/>
      <c r="AH8" s="163"/>
      <c r="AI8" s="163"/>
      <c r="AJ8" s="163"/>
      <c r="AK8" s="163"/>
      <c r="AL8" s="163"/>
      <c r="AM8" s="163"/>
      <c r="AN8" s="163"/>
      <c r="AO8" s="163"/>
      <c r="AP8" s="163"/>
      <c r="AQ8" s="163"/>
      <c r="AR8" s="163"/>
      <c r="AS8" s="163"/>
      <c r="AT8" s="163"/>
      <c r="AU8" s="163"/>
      <c r="AV8" s="163"/>
      <c r="AW8" s="163"/>
      <c r="AX8" s="163"/>
      <c r="AY8" s="163"/>
      <c r="AZ8" s="163"/>
      <c r="BA8" s="163"/>
      <c r="BB8" s="163"/>
      <c r="BC8" s="163"/>
      <c r="BD8" s="163"/>
      <c r="BE8" s="163"/>
      <c r="BF8" s="163"/>
      <c r="BG8" s="163"/>
      <c r="BH8" s="163"/>
      <c r="BI8" s="163"/>
      <c r="BJ8" s="163"/>
      <c r="BK8" s="163"/>
      <c r="BL8" s="163"/>
      <c r="BM8" s="163"/>
      <c r="BN8" s="163"/>
      <c r="BO8" s="163"/>
      <c r="BP8" s="163"/>
      <c r="BQ8" s="163"/>
      <c r="BR8" s="163"/>
      <c r="BS8" s="163"/>
      <c r="BT8" s="163"/>
      <c r="BU8" s="163"/>
      <c r="BV8" s="163"/>
      <c r="BW8" s="163"/>
      <c r="BX8" s="163"/>
      <c r="BY8" s="163"/>
      <c r="BZ8" s="163"/>
      <c r="CA8" s="163"/>
      <c r="CB8" s="163"/>
      <c r="CC8" s="163"/>
      <c r="CD8" s="163"/>
      <c r="CE8" s="163"/>
      <c r="CF8" s="163"/>
      <c r="CG8" s="163"/>
      <c r="CH8" s="163"/>
      <c r="CI8" s="163"/>
      <c r="CJ8" s="163"/>
      <c r="CK8" s="163"/>
      <c r="CL8" s="163"/>
      <c r="CM8" s="163"/>
      <c r="CN8" s="163"/>
      <c r="CO8" s="163"/>
      <c r="CP8" s="163"/>
      <c r="CQ8" s="163"/>
      <c r="CR8" s="163"/>
      <c r="CS8" s="163"/>
      <c r="CT8" s="163"/>
      <c r="CU8" s="163"/>
      <c r="CV8" s="163"/>
      <c r="CW8" s="163"/>
      <c r="CX8" s="163"/>
      <c r="CY8" s="163"/>
      <c r="CZ8" s="163"/>
      <c r="DA8" s="163"/>
      <c r="DB8" s="163"/>
      <c r="DC8" s="163"/>
      <c r="DD8" s="163"/>
      <c r="DE8" s="163"/>
      <c r="DF8" s="163"/>
    </row>
    <row r="9" spans="1:110" s="208" customFormat="1">
      <c r="A9" s="205"/>
      <c r="B9" s="206"/>
      <c r="C9" s="163"/>
      <c r="D9" s="321"/>
      <c r="E9" s="245"/>
      <c r="F9" s="252">
        <f t="shared" si="0"/>
        <v>0</v>
      </c>
      <c r="G9" s="207"/>
      <c r="H9" s="163"/>
      <c r="I9" s="163"/>
      <c r="J9" s="163"/>
      <c r="K9" s="163"/>
      <c r="L9" s="163"/>
      <c r="M9" s="163"/>
      <c r="N9" s="163"/>
      <c r="O9" s="163"/>
      <c r="P9" s="163"/>
      <c r="Q9" s="163"/>
      <c r="R9" s="163"/>
      <c r="S9" s="163"/>
      <c r="T9" s="163"/>
      <c r="U9" s="163"/>
      <c r="V9" s="163"/>
      <c r="W9" s="163"/>
      <c r="X9" s="163"/>
      <c r="Y9" s="163"/>
      <c r="Z9" s="163"/>
      <c r="AA9" s="163"/>
      <c r="AB9" s="163"/>
      <c r="AC9" s="163"/>
      <c r="AD9" s="163"/>
      <c r="AE9" s="163"/>
      <c r="AF9" s="163"/>
      <c r="AG9" s="163"/>
      <c r="AH9" s="163"/>
      <c r="AI9" s="163"/>
      <c r="AJ9" s="163"/>
      <c r="AK9" s="163"/>
      <c r="AL9" s="163"/>
      <c r="AM9" s="163"/>
      <c r="AN9" s="163"/>
      <c r="AO9" s="163"/>
      <c r="AP9" s="163"/>
      <c r="AQ9" s="163"/>
      <c r="AR9" s="163"/>
      <c r="AS9" s="163"/>
      <c r="AT9" s="163"/>
      <c r="AU9" s="163"/>
      <c r="AV9" s="163"/>
      <c r="AW9" s="163"/>
      <c r="AX9" s="163"/>
      <c r="AY9" s="163"/>
      <c r="AZ9" s="163"/>
      <c r="BA9" s="163"/>
      <c r="BB9" s="163"/>
      <c r="BC9" s="163"/>
      <c r="BD9" s="163"/>
      <c r="BE9" s="163"/>
      <c r="BF9" s="163"/>
      <c r="BG9" s="163"/>
      <c r="BH9" s="163"/>
      <c r="BI9" s="163"/>
      <c r="BJ9" s="163"/>
      <c r="BK9" s="163"/>
      <c r="BL9" s="163"/>
      <c r="BM9" s="163"/>
      <c r="BN9" s="163"/>
      <c r="BO9" s="163"/>
      <c r="BP9" s="163"/>
      <c r="BQ9" s="163"/>
      <c r="BR9" s="163"/>
      <c r="BS9" s="163"/>
      <c r="BT9" s="163"/>
      <c r="BU9" s="163"/>
      <c r="BV9" s="163"/>
      <c r="BW9" s="163"/>
      <c r="BX9" s="163"/>
      <c r="BY9" s="163"/>
      <c r="BZ9" s="163"/>
      <c r="CA9" s="163"/>
      <c r="CB9" s="163"/>
      <c r="CC9" s="163"/>
      <c r="CD9" s="163"/>
      <c r="CE9" s="163"/>
      <c r="CF9" s="163"/>
      <c r="CG9" s="163"/>
      <c r="CH9" s="163"/>
      <c r="CI9" s="163"/>
      <c r="CJ9" s="163"/>
      <c r="CK9" s="163"/>
      <c r="CL9" s="163"/>
      <c r="CM9" s="163"/>
      <c r="CN9" s="163"/>
      <c r="CO9" s="163"/>
      <c r="CP9" s="163"/>
      <c r="CQ9" s="163"/>
      <c r="CR9" s="163"/>
      <c r="CS9" s="163"/>
      <c r="CT9" s="163"/>
      <c r="CU9" s="163"/>
      <c r="CV9" s="163"/>
      <c r="CW9" s="163"/>
      <c r="CX9" s="163"/>
      <c r="CY9" s="163"/>
      <c r="CZ9" s="163"/>
      <c r="DA9" s="163"/>
      <c r="DB9" s="163"/>
      <c r="DC9" s="163"/>
      <c r="DD9" s="163"/>
      <c r="DE9" s="163"/>
      <c r="DF9" s="163"/>
    </row>
    <row r="10" spans="1:110" s="208" customFormat="1" ht="76.5">
      <c r="A10" s="205" t="s">
        <v>3</v>
      </c>
      <c r="B10" s="206" t="s">
        <v>410</v>
      </c>
      <c r="D10" s="322"/>
      <c r="E10" s="309"/>
      <c r="F10" s="252">
        <f t="shared" si="0"/>
        <v>0</v>
      </c>
      <c r="G10" s="207"/>
      <c r="H10" s="163"/>
      <c r="I10" s="163"/>
      <c r="J10" s="163"/>
      <c r="K10" s="163"/>
      <c r="L10" s="163"/>
      <c r="M10" s="163"/>
      <c r="N10" s="163"/>
      <c r="O10" s="163"/>
      <c r="P10" s="163"/>
      <c r="Q10" s="163"/>
      <c r="R10" s="163"/>
      <c r="S10" s="163"/>
      <c r="T10" s="163"/>
      <c r="U10" s="163"/>
      <c r="V10" s="163"/>
      <c r="W10" s="163"/>
      <c r="X10" s="163"/>
      <c r="Y10" s="163"/>
      <c r="Z10" s="163"/>
      <c r="AA10" s="163"/>
      <c r="AB10" s="163"/>
      <c r="AC10" s="163"/>
      <c r="AD10" s="163"/>
      <c r="AE10" s="163"/>
      <c r="AF10" s="163"/>
      <c r="AG10" s="163"/>
      <c r="AH10" s="163"/>
      <c r="AI10" s="163"/>
      <c r="AJ10" s="163"/>
      <c r="AK10" s="163"/>
      <c r="AL10" s="163"/>
      <c r="AM10" s="163"/>
      <c r="AN10" s="163"/>
      <c r="AO10" s="163"/>
      <c r="AP10" s="163"/>
      <c r="AQ10" s="163"/>
      <c r="AR10" s="163"/>
      <c r="AS10" s="163"/>
      <c r="AT10" s="163"/>
      <c r="AU10" s="163"/>
      <c r="AV10" s="163"/>
      <c r="AW10" s="163"/>
      <c r="AX10" s="163"/>
      <c r="AY10" s="163"/>
      <c r="AZ10" s="163"/>
      <c r="BA10" s="163"/>
      <c r="BB10" s="163"/>
      <c r="BC10" s="163"/>
      <c r="BD10" s="163"/>
      <c r="BE10" s="163"/>
      <c r="BF10" s="163"/>
      <c r="BG10" s="163"/>
      <c r="BH10" s="163"/>
      <c r="BI10" s="163"/>
      <c r="BJ10" s="163"/>
      <c r="BK10" s="163"/>
      <c r="BL10" s="163"/>
      <c r="BM10" s="163"/>
      <c r="BN10" s="163"/>
      <c r="BO10" s="163"/>
      <c r="BP10" s="163"/>
      <c r="BQ10" s="163"/>
      <c r="BR10" s="163"/>
      <c r="BS10" s="163"/>
      <c r="BT10" s="163"/>
      <c r="BU10" s="163"/>
      <c r="BV10" s="163"/>
      <c r="BW10" s="163"/>
      <c r="BX10" s="163"/>
      <c r="BY10" s="163"/>
      <c r="BZ10" s="163"/>
      <c r="CA10" s="163"/>
      <c r="CB10" s="163"/>
      <c r="CC10" s="163"/>
      <c r="CD10" s="163"/>
      <c r="CE10" s="163"/>
      <c r="CF10" s="163"/>
      <c r="CG10" s="163"/>
      <c r="CH10" s="163"/>
      <c r="CI10" s="163"/>
      <c r="CJ10" s="163"/>
      <c r="CK10" s="163"/>
      <c r="CL10" s="163"/>
      <c r="CM10" s="163"/>
      <c r="CN10" s="163"/>
      <c r="CO10" s="163"/>
      <c r="CP10" s="163"/>
      <c r="CQ10" s="163"/>
      <c r="CR10" s="163"/>
      <c r="CS10" s="163"/>
      <c r="CT10" s="163"/>
      <c r="CU10" s="163"/>
      <c r="CV10" s="163"/>
      <c r="CW10" s="163"/>
      <c r="CX10" s="163"/>
      <c r="CY10" s="163"/>
      <c r="CZ10" s="163"/>
      <c r="DA10" s="163"/>
      <c r="DB10" s="163"/>
      <c r="DC10" s="163"/>
      <c r="DD10" s="163"/>
      <c r="DE10" s="163"/>
      <c r="DF10" s="163"/>
    </row>
    <row r="11" spans="1:110" s="208" customFormat="1">
      <c r="A11" s="205" t="s">
        <v>46</v>
      </c>
      <c r="B11" s="206" t="s">
        <v>314</v>
      </c>
      <c r="C11" s="163" t="s">
        <v>52</v>
      </c>
      <c r="D11" s="321">
        <v>10</v>
      </c>
      <c r="E11" s="245"/>
      <c r="F11" s="252">
        <f t="shared" si="0"/>
        <v>0</v>
      </c>
      <c r="G11" s="207"/>
      <c r="H11" s="163"/>
      <c r="I11" s="163"/>
      <c r="J11" s="163"/>
      <c r="K11" s="163"/>
      <c r="L11" s="163"/>
      <c r="M11" s="163"/>
      <c r="N11" s="163"/>
      <c r="O11" s="163"/>
      <c r="P11" s="163"/>
      <c r="Q11" s="163"/>
      <c r="R11" s="163"/>
      <c r="S11" s="163"/>
      <c r="T11" s="163"/>
      <c r="U11" s="163"/>
      <c r="V11" s="163"/>
      <c r="W11" s="163"/>
      <c r="X11" s="163"/>
      <c r="Y11" s="163"/>
      <c r="Z11" s="163"/>
      <c r="AA11" s="163"/>
      <c r="AB11" s="163"/>
      <c r="AC11" s="163"/>
      <c r="AD11" s="163"/>
      <c r="AE11" s="163"/>
      <c r="AF11" s="163"/>
      <c r="AG11" s="163"/>
      <c r="AH11" s="163"/>
      <c r="AI11" s="163"/>
      <c r="AJ11" s="163"/>
      <c r="AK11" s="163"/>
      <c r="AL11" s="163"/>
      <c r="AM11" s="163"/>
      <c r="AN11" s="163"/>
      <c r="AO11" s="163"/>
      <c r="AP11" s="163"/>
      <c r="AQ11" s="163"/>
      <c r="AR11" s="163"/>
      <c r="AS11" s="163"/>
      <c r="AT11" s="163"/>
      <c r="AU11" s="163"/>
      <c r="AV11" s="163"/>
      <c r="AW11" s="163"/>
      <c r="AX11" s="163"/>
      <c r="AY11" s="163"/>
      <c r="AZ11" s="163"/>
      <c r="BA11" s="163"/>
      <c r="BB11" s="163"/>
      <c r="BC11" s="163"/>
      <c r="BD11" s="163"/>
      <c r="BE11" s="163"/>
      <c r="BF11" s="163"/>
      <c r="BG11" s="163"/>
      <c r="BH11" s="163"/>
      <c r="BI11" s="163"/>
      <c r="BJ11" s="163"/>
      <c r="BK11" s="163"/>
      <c r="BL11" s="163"/>
      <c r="BM11" s="163"/>
      <c r="BN11" s="163"/>
      <c r="BO11" s="163"/>
      <c r="BP11" s="163"/>
      <c r="BQ11" s="163"/>
      <c r="BR11" s="163"/>
      <c r="BS11" s="163"/>
      <c r="BT11" s="163"/>
      <c r="BU11" s="163"/>
      <c r="BV11" s="163"/>
      <c r="BW11" s="163"/>
      <c r="BX11" s="163"/>
      <c r="BY11" s="163"/>
      <c r="BZ11" s="163"/>
      <c r="CA11" s="163"/>
      <c r="CB11" s="163"/>
      <c r="CC11" s="163"/>
      <c r="CD11" s="163"/>
      <c r="CE11" s="163"/>
      <c r="CF11" s="163"/>
      <c r="CG11" s="163"/>
      <c r="CH11" s="163"/>
      <c r="CI11" s="163"/>
      <c r="CJ11" s="163"/>
      <c r="CK11" s="163"/>
      <c r="CL11" s="163"/>
      <c r="CM11" s="163"/>
      <c r="CN11" s="163"/>
      <c r="CO11" s="163"/>
      <c r="CP11" s="163"/>
      <c r="CQ11" s="163"/>
      <c r="CR11" s="163"/>
      <c r="CS11" s="163"/>
      <c r="CT11" s="163"/>
      <c r="CU11" s="163"/>
      <c r="CV11" s="163"/>
      <c r="CW11" s="163"/>
      <c r="CX11" s="163"/>
      <c r="CY11" s="163"/>
      <c r="CZ11" s="163"/>
      <c r="DA11" s="163"/>
      <c r="DB11" s="163"/>
      <c r="DC11" s="163"/>
      <c r="DD11" s="163"/>
      <c r="DE11" s="163"/>
      <c r="DF11" s="163"/>
    </row>
    <row r="12" spans="1:110" s="208" customFormat="1" ht="25.5">
      <c r="A12" s="205" t="s">
        <v>48</v>
      </c>
      <c r="B12" s="206" t="s">
        <v>315</v>
      </c>
      <c r="C12" s="163" t="s">
        <v>52</v>
      </c>
      <c r="D12" s="321">
        <v>7</v>
      </c>
      <c r="E12" s="245"/>
      <c r="F12" s="252">
        <f t="shared" si="0"/>
        <v>0</v>
      </c>
      <c r="G12" s="207"/>
      <c r="H12" s="163"/>
      <c r="I12" s="163"/>
      <c r="J12" s="163"/>
      <c r="K12" s="163"/>
      <c r="L12" s="163"/>
      <c r="M12" s="163"/>
      <c r="N12" s="163"/>
      <c r="O12" s="163"/>
      <c r="P12" s="163"/>
      <c r="Q12" s="163"/>
      <c r="R12" s="163"/>
      <c r="S12" s="163"/>
      <c r="T12" s="163"/>
      <c r="U12" s="163"/>
      <c r="V12" s="163"/>
      <c r="W12" s="163"/>
      <c r="X12" s="163"/>
      <c r="Y12" s="163"/>
      <c r="Z12" s="163"/>
      <c r="AA12" s="163"/>
      <c r="AB12" s="163"/>
      <c r="AC12" s="163"/>
      <c r="AD12" s="163"/>
      <c r="AE12" s="163"/>
      <c r="AF12" s="163"/>
      <c r="AG12" s="163"/>
      <c r="AH12" s="163"/>
      <c r="AI12" s="163"/>
      <c r="AJ12" s="163"/>
      <c r="AK12" s="163"/>
      <c r="AL12" s="163"/>
      <c r="AM12" s="163"/>
      <c r="AN12" s="163"/>
      <c r="AO12" s="163"/>
      <c r="AP12" s="163"/>
      <c r="AQ12" s="163"/>
      <c r="AR12" s="163"/>
      <c r="AS12" s="163"/>
      <c r="AT12" s="163"/>
      <c r="AU12" s="163"/>
      <c r="AV12" s="163"/>
      <c r="AW12" s="163"/>
      <c r="AX12" s="163"/>
      <c r="AY12" s="163"/>
      <c r="AZ12" s="163"/>
      <c r="BA12" s="163"/>
      <c r="BB12" s="163"/>
      <c r="BC12" s="163"/>
      <c r="BD12" s="163"/>
      <c r="BE12" s="163"/>
      <c r="BF12" s="163"/>
      <c r="BG12" s="163"/>
      <c r="BH12" s="163"/>
      <c r="BI12" s="163"/>
      <c r="BJ12" s="163"/>
      <c r="BK12" s="163"/>
      <c r="BL12" s="163"/>
      <c r="BM12" s="163"/>
      <c r="BN12" s="163"/>
      <c r="BO12" s="163"/>
      <c r="BP12" s="163"/>
      <c r="BQ12" s="163"/>
      <c r="BR12" s="163"/>
      <c r="BS12" s="163"/>
      <c r="BT12" s="163"/>
      <c r="BU12" s="163"/>
      <c r="BV12" s="163"/>
      <c r="BW12" s="163"/>
      <c r="BX12" s="163"/>
      <c r="BY12" s="163"/>
      <c r="BZ12" s="163"/>
      <c r="CA12" s="163"/>
      <c r="CB12" s="163"/>
      <c r="CC12" s="163"/>
      <c r="CD12" s="163"/>
      <c r="CE12" s="163"/>
      <c r="CF12" s="163"/>
      <c r="CG12" s="163"/>
      <c r="CH12" s="163"/>
      <c r="CI12" s="163"/>
      <c r="CJ12" s="163"/>
      <c r="CK12" s="163"/>
      <c r="CL12" s="163"/>
      <c r="CM12" s="163"/>
      <c r="CN12" s="163"/>
      <c r="CO12" s="163"/>
      <c r="CP12" s="163"/>
      <c r="CQ12" s="163"/>
      <c r="CR12" s="163"/>
      <c r="CS12" s="163"/>
      <c r="CT12" s="163"/>
      <c r="CU12" s="163"/>
      <c r="CV12" s="163"/>
      <c r="CW12" s="163"/>
      <c r="CX12" s="163"/>
      <c r="CY12" s="163"/>
      <c r="CZ12" s="163"/>
      <c r="DA12" s="163"/>
      <c r="DB12" s="163"/>
      <c r="DC12" s="163"/>
      <c r="DD12" s="163"/>
      <c r="DE12" s="163"/>
      <c r="DF12" s="163"/>
    </row>
    <row r="13" spans="1:110" s="208" customFormat="1" ht="25.5">
      <c r="A13" s="205" t="s">
        <v>49</v>
      </c>
      <c r="B13" s="206" t="s">
        <v>316</v>
      </c>
      <c r="C13" s="163" t="s">
        <v>52</v>
      </c>
      <c r="D13" s="321">
        <v>2.5</v>
      </c>
      <c r="E13" s="245"/>
      <c r="F13" s="252">
        <f t="shared" si="0"/>
        <v>0</v>
      </c>
      <c r="G13" s="207"/>
      <c r="H13" s="163"/>
      <c r="I13" s="163"/>
      <c r="J13" s="163"/>
      <c r="K13" s="163"/>
      <c r="L13" s="163"/>
      <c r="M13" s="163"/>
      <c r="N13" s="163"/>
      <c r="O13" s="163"/>
      <c r="P13" s="163"/>
      <c r="Q13" s="163"/>
      <c r="R13" s="163"/>
      <c r="S13" s="163"/>
      <c r="T13" s="163"/>
      <c r="U13" s="163"/>
      <c r="V13" s="163"/>
      <c r="W13" s="163"/>
      <c r="X13" s="163"/>
      <c r="Y13" s="163"/>
      <c r="Z13" s="163"/>
      <c r="AA13" s="163"/>
      <c r="AB13" s="163"/>
      <c r="AC13" s="163"/>
      <c r="AD13" s="163"/>
      <c r="AE13" s="163"/>
      <c r="AF13" s="163"/>
      <c r="AG13" s="163"/>
      <c r="AH13" s="163"/>
      <c r="AI13" s="163"/>
      <c r="AJ13" s="163"/>
      <c r="AK13" s="163"/>
      <c r="AL13" s="163"/>
      <c r="AM13" s="163"/>
      <c r="AN13" s="163"/>
      <c r="AO13" s="163"/>
      <c r="AP13" s="163"/>
      <c r="AQ13" s="163"/>
      <c r="AR13" s="163"/>
      <c r="AS13" s="163"/>
      <c r="AT13" s="163"/>
      <c r="AU13" s="163"/>
      <c r="AV13" s="163"/>
      <c r="AW13" s="163"/>
      <c r="AX13" s="163"/>
      <c r="AY13" s="163"/>
      <c r="AZ13" s="163"/>
      <c r="BA13" s="163"/>
      <c r="BB13" s="163"/>
      <c r="BC13" s="163"/>
      <c r="BD13" s="163"/>
      <c r="BE13" s="163"/>
      <c r="BF13" s="163"/>
      <c r="BG13" s="163"/>
      <c r="BH13" s="163"/>
      <c r="BI13" s="163"/>
      <c r="BJ13" s="163"/>
      <c r="BK13" s="163"/>
      <c r="BL13" s="163"/>
      <c r="BM13" s="163"/>
      <c r="BN13" s="163"/>
      <c r="BO13" s="163"/>
      <c r="BP13" s="163"/>
      <c r="BQ13" s="163"/>
      <c r="BR13" s="163"/>
      <c r="BS13" s="163"/>
      <c r="BT13" s="163"/>
      <c r="BU13" s="163"/>
      <c r="BV13" s="163"/>
      <c r="BW13" s="163"/>
      <c r="BX13" s="163"/>
      <c r="BY13" s="163"/>
      <c r="BZ13" s="163"/>
      <c r="CA13" s="163"/>
      <c r="CB13" s="163"/>
      <c r="CC13" s="163"/>
      <c r="CD13" s="163"/>
      <c r="CE13" s="163"/>
      <c r="CF13" s="163"/>
      <c r="CG13" s="163"/>
      <c r="CH13" s="163"/>
      <c r="CI13" s="163"/>
      <c r="CJ13" s="163"/>
      <c r="CK13" s="163"/>
      <c r="CL13" s="163"/>
      <c r="CM13" s="163"/>
      <c r="CN13" s="163"/>
      <c r="CO13" s="163"/>
      <c r="CP13" s="163"/>
      <c r="CQ13" s="163"/>
      <c r="CR13" s="163"/>
      <c r="CS13" s="163"/>
      <c r="CT13" s="163"/>
      <c r="CU13" s="163"/>
      <c r="CV13" s="163"/>
      <c r="CW13" s="163"/>
      <c r="CX13" s="163"/>
      <c r="CY13" s="163"/>
      <c r="CZ13" s="163"/>
      <c r="DA13" s="163"/>
      <c r="DB13" s="163"/>
      <c r="DC13" s="163"/>
      <c r="DD13" s="163"/>
      <c r="DE13" s="163"/>
      <c r="DF13" s="163"/>
    </row>
    <row r="14" spans="1:110" s="208" customFormat="1" ht="26.25" customHeight="1">
      <c r="A14" s="205" t="s">
        <v>59</v>
      </c>
      <c r="B14" s="206" t="s">
        <v>317</v>
      </c>
      <c r="C14" s="163" t="s">
        <v>52</v>
      </c>
      <c r="D14" s="321">
        <v>2.9</v>
      </c>
      <c r="E14" s="245"/>
      <c r="F14" s="252">
        <f t="shared" si="0"/>
        <v>0</v>
      </c>
      <c r="G14" s="207"/>
      <c r="H14" s="163"/>
      <c r="I14" s="163"/>
      <c r="J14" s="163"/>
      <c r="K14" s="163"/>
      <c r="L14" s="163"/>
      <c r="M14" s="163"/>
      <c r="N14" s="163"/>
      <c r="O14" s="163"/>
      <c r="P14" s="163"/>
      <c r="Q14" s="163"/>
      <c r="R14" s="163"/>
      <c r="S14" s="163"/>
      <c r="T14" s="163"/>
      <c r="U14" s="163"/>
      <c r="V14" s="163"/>
      <c r="W14" s="163"/>
      <c r="X14" s="163"/>
      <c r="Y14" s="163"/>
      <c r="Z14" s="163"/>
      <c r="AA14" s="163"/>
      <c r="AB14" s="163"/>
      <c r="AC14" s="163"/>
      <c r="AD14" s="163"/>
      <c r="AE14" s="163"/>
      <c r="AF14" s="163"/>
      <c r="AG14" s="163"/>
      <c r="AH14" s="163"/>
      <c r="AI14" s="163"/>
      <c r="AJ14" s="163"/>
      <c r="AK14" s="163"/>
      <c r="AL14" s="163"/>
      <c r="AM14" s="163"/>
      <c r="AN14" s="163"/>
      <c r="AO14" s="163"/>
      <c r="AP14" s="163"/>
      <c r="AQ14" s="163"/>
      <c r="AR14" s="163"/>
      <c r="AS14" s="163"/>
      <c r="AT14" s="163"/>
      <c r="AU14" s="163"/>
      <c r="AV14" s="163"/>
      <c r="AW14" s="163"/>
      <c r="AX14" s="163"/>
      <c r="AY14" s="163"/>
      <c r="AZ14" s="163"/>
      <c r="BA14" s="163"/>
      <c r="BB14" s="163"/>
      <c r="BC14" s="163"/>
      <c r="BD14" s="163"/>
      <c r="BE14" s="163"/>
      <c r="BF14" s="163"/>
      <c r="BG14" s="163"/>
      <c r="BH14" s="163"/>
      <c r="BI14" s="163"/>
      <c r="BJ14" s="163"/>
      <c r="BK14" s="163"/>
      <c r="BL14" s="163"/>
      <c r="BM14" s="163"/>
      <c r="BN14" s="163"/>
      <c r="BO14" s="163"/>
      <c r="BP14" s="163"/>
      <c r="BQ14" s="163"/>
      <c r="BR14" s="163"/>
      <c r="BS14" s="163"/>
      <c r="BT14" s="163"/>
      <c r="BU14" s="163"/>
      <c r="BV14" s="163"/>
      <c r="BW14" s="163"/>
      <c r="BX14" s="163"/>
      <c r="BY14" s="163"/>
      <c r="BZ14" s="163"/>
      <c r="CA14" s="163"/>
      <c r="CB14" s="163"/>
      <c r="CC14" s="163"/>
      <c r="CD14" s="163"/>
      <c r="CE14" s="163"/>
      <c r="CF14" s="163"/>
      <c r="CG14" s="163"/>
      <c r="CH14" s="163"/>
      <c r="CI14" s="163"/>
      <c r="CJ14" s="163"/>
      <c r="CK14" s="163"/>
      <c r="CL14" s="163"/>
      <c r="CM14" s="163"/>
      <c r="CN14" s="163"/>
      <c r="CO14" s="163"/>
      <c r="CP14" s="163"/>
      <c r="CQ14" s="163"/>
      <c r="CR14" s="163"/>
      <c r="CS14" s="163"/>
      <c r="CT14" s="163"/>
      <c r="CU14" s="163"/>
      <c r="CV14" s="163"/>
      <c r="CW14" s="163"/>
      <c r="CX14" s="163"/>
      <c r="CY14" s="163"/>
      <c r="CZ14" s="163"/>
      <c r="DA14" s="163"/>
      <c r="DB14" s="163"/>
      <c r="DC14" s="163"/>
      <c r="DD14" s="163"/>
      <c r="DE14" s="163"/>
      <c r="DF14" s="163"/>
    </row>
    <row r="15" spans="1:110" s="208" customFormat="1" ht="25.5">
      <c r="A15" s="205" t="s">
        <v>60</v>
      </c>
      <c r="B15" s="206" t="s">
        <v>318</v>
      </c>
      <c r="C15" s="163" t="s">
        <v>55</v>
      </c>
      <c r="D15" s="321">
        <v>1</v>
      </c>
      <c r="E15" s="245"/>
      <c r="F15" s="252">
        <f t="shared" si="0"/>
        <v>0</v>
      </c>
      <c r="G15" s="207"/>
      <c r="H15" s="163"/>
      <c r="I15" s="163"/>
      <c r="J15" s="163"/>
      <c r="K15" s="163"/>
      <c r="L15" s="163"/>
      <c r="M15" s="163"/>
      <c r="N15" s="163"/>
      <c r="O15" s="163"/>
      <c r="P15" s="163"/>
      <c r="Q15" s="163"/>
      <c r="R15" s="163"/>
      <c r="S15" s="163"/>
      <c r="T15" s="163"/>
      <c r="U15" s="163"/>
      <c r="V15" s="163"/>
      <c r="W15" s="163"/>
      <c r="X15" s="163"/>
      <c r="Y15" s="163"/>
      <c r="Z15" s="163"/>
      <c r="AA15" s="163"/>
      <c r="AB15" s="163"/>
      <c r="AC15" s="163"/>
      <c r="AD15" s="163"/>
      <c r="AE15" s="163"/>
      <c r="AF15" s="163"/>
      <c r="AG15" s="163"/>
      <c r="AH15" s="163"/>
      <c r="AI15" s="163"/>
      <c r="AJ15" s="163"/>
      <c r="AK15" s="163"/>
      <c r="AL15" s="163"/>
      <c r="AM15" s="163"/>
      <c r="AN15" s="163"/>
      <c r="AO15" s="163"/>
      <c r="AP15" s="163"/>
      <c r="AQ15" s="163"/>
      <c r="AR15" s="163"/>
      <c r="AS15" s="163"/>
      <c r="AT15" s="163"/>
      <c r="AU15" s="163"/>
      <c r="AV15" s="163"/>
      <c r="AW15" s="163"/>
      <c r="AX15" s="163"/>
      <c r="AY15" s="163"/>
      <c r="AZ15" s="163"/>
      <c r="BA15" s="163"/>
      <c r="BB15" s="163"/>
      <c r="BC15" s="163"/>
      <c r="BD15" s="163"/>
      <c r="BE15" s="163"/>
      <c r="BF15" s="163"/>
      <c r="BG15" s="163"/>
      <c r="BH15" s="163"/>
      <c r="BI15" s="163"/>
      <c r="BJ15" s="163"/>
      <c r="BK15" s="163"/>
      <c r="BL15" s="163"/>
      <c r="BM15" s="163"/>
      <c r="BN15" s="163"/>
      <c r="BO15" s="163"/>
      <c r="BP15" s="163"/>
      <c r="BQ15" s="163"/>
      <c r="BR15" s="163"/>
      <c r="BS15" s="163"/>
      <c r="BT15" s="163"/>
      <c r="BU15" s="163"/>
      <c r="BV15" s="163"/>
      <c r="BW15" s="163"/>
      <c r="BX15" s="163"/>
      <c r="BY15" s="163"/>
      <c r="BZ15" s="163"/>
      <c r="CA15" s="163"/>
      <c r="CB15" s="163"/>
      <c r="CC15" s="163"/>
      <c r="CD15" s="163"/>
      <c r="CE15" s="163"/>
      <c r="CF15" s="163"/>
      <c r="CG15" s="163"/>
      <c r="CH15" s="163"/>
      <c r="CI15" s="163"/>
      <c r="CJ15" s="163"/>
      <c r="CK15" s="163"/>
      <c r="CL15" s="163"/>
      <c r="CM15" s="163"/>
      <c r="CN15" s="163"/>
      <c r="CO15" s="163"/>
      <c r="CP15" s="163"/>
      <c r="CQ15" s="163"/>
      <c r="CR15" s="163"/>
      <c r="CS15" s="163"/>
      <c r="CT15" s="163"/>
      <c r="CU15" s="163"/>
      <c r="CV15" s="163"/>
      <c r="CW15" s="163"/>
      <c r="CX15" s="163"/>
      <c r="CY15" s="163"/>
      <c r="CZ15" s="163"/>
      <c r="DA15" s="163"/>
      <c r="DB15" s="163"/>
      <c r="DC15" s="163"/>
      <c r="DD15" s="163"/>
      <c r="DE15" s="163"/>
      <c r="DF15" s="163"/>
    </row>
    <row r="16" spans="1:110" s="208" customFormat="1">
      <c r="A16" s="205" t="s">
        <v>61</v>
      </c>
      <c r="B16" s="206" t="s">
        <v>319</v>
      </c>
      <c r="C16" s="163" t="s">
        <v>52</v>
      </c>
      <c r="D16" s="321">
        <v>7.3</v>
      </c>
      <c r="E16" s="245"/>
      <c r="F16" s="252">
        <f t="shared" si="0"/>
        <v>0</v>
      </c>
      <c r="G16" s="207"/>
      <c r="H16" s="163"/>
      <c r="I16" s="163"/>
      <c r="J16" s="163"/>
      <c r="K16" s="163"/>
      <c r="L16" s="163"/>
      <c r="M16" s="163"/>
      <c r="N16" s="163"/>
      <c r="O16" s="163"/>
      <c r="P16" s="163"/>
      <c r="Q16" s="163"/>
      <c r="R16" s="163"/>
      <c r="S16" s="163"/>
      <c r="T16" s="163"/>
      <c r="U16" s="163"/>
      <c r="V16" s="163"/>
      <c r="W16" s="163"/>
      <c r="X16" s="163"/>
      <c r="Y16" s="163"/>
      <c r="Z16" s="163"/>
      <c r="AA16" s="163"/>
      <c r="AB16" s="163"/>
      <c r="AC16" s="163"/>
      <c r="AD16" s="163"/>
      <c r="AE16" s="163"/>
      <c r="AF16" s="163"/>
      <c r="AG16" s="163"/>
      <c r="AH16" s="163"/>
      <c r="AI16" s="163"/>
      <c r="AJ16" s="163"/>
      <c r="AK16" s="163"/>
      <c r="AL16" s="163"/>
      <c r="AM16" s="163"/>
      <c r="AN16" s="163"/>
      <c r="AO16" s="163"/>
      <c r="AP16" s="163"/>
      <c r="AQ16" s="163"/>
      <c r="AR16" s="163"/>
      <c r="AS16" s="163"/>
      <c r="AT16" s="163"/>
      <c r="AU16" s="163"/>
      <c r="AV16" s="163"/>
      <c r="AW16" s="163"/>
      <c r="AX16" s="163"/>
      <c r="AY16" s="163"/>
      <c r="AZ16" s="163"/>
      <c r="BA16" s="163"/>
      <c r="BB16" s="163"/>
      <c r="BC16" s="163"/>
      <c r="BD16" s="163"/>
      <c r="BE16" s="163"/>
      <c r="BF16" s="163"/>
      <c r="BG16" s="163"/>
      <c r="BH16" s="163"/>
      <c r="BI16" s="163"/>
      <c r="BJ16" s="163"/>
      <c r="BK16" s="163"/>
      <c r="BL16" s="163"/>
      <c r="BM16" s="163"/>
      <c r="BN16" s="163"/>
      <c r="BO16" s="163"/>
      <c r="BP16" s="163"/>
      <c r="BQ16" s="163"/>
      <c r="BR16" s="163"/>
      <c r="BS16" s="163"/>
      <c r="BT16" s="163"/>
      <c r="BU16" s="163"/>
      <c r="BV16" s="163"/>
      <c r="BW16" s="163"/>
      <c r="BX16" s="163"/>
      <c r="BY16" s="163"/>
      <c r="BZ16" s="163"/>
      <c r="CA16" s="163"/>
      <c r="CB16" s="163"/>
      <c r="CC16" s="163"/>
      <c r="CD16" s="163"/>
      <c r="CE16" s="163"/>
      <c r="CF16" s="163"/>
      <c r="CG16" s="163"/>
      <c r="CH16" s="163"/>
      <c r="CI16" s="163"/>
      <c r="CJ16" s="163"/>
      <c r="CK16" s="163"/>
      <c r="CL16" s="163"/>
      <c r="CM16" s="163"/>
      <c r="CN16" s="163"/>
      <c r="CO16" s="163"/>
      <c r="CP16" s="163"/>
      <c r="CQ16" s="163"/>
      <c r="CR16" s="163"/>
      <c r="CS16" s="163"/>
      <c r="CT16" s="163"/>
      <c r="CU16" s="163"/>
      <c r="CV16" s="163"/>
      <c r="CW16" s="163"/>
      <c r="CX16" s="163"/>
      <c r="CY16" s="163"/>
      <c r="CZ16" s="163"/>
      <c r="DA16" s="163"/>
      <c r="DB16" s="163"/>
      <c r="DC16" s="163"/>
      <c r="DD16" s="163"/>
      <c r="DE16" s="163"/>
      <c r="DF16" s="163"/>
    </row>
    <row r="17" spans="1:110" s="208" customFormat="1" ht="63.75">
      <c r="A17" s="205" t="s">
        <v>62</v>
      </c>
      <c r="B17" s="206" t="s">
        <v>320</v>
      </c>
      <c r="C17" s="163" t="s">
        <v>52</v>
      </c>
      <c r="D17" s="321">
        <v>7.3</v>
      </c>
      <c r="E17" s="245"/>
      <c r="F17" s="252">
        <f t="shared" si="0"/>
        <v>0</v>
      </c>
      <c r="G17" s="207"/>
      <c r="H17" s="163"/>
      <c r="I17" s="163"/>
      <c r="J17" s="163"/>
      <c r="K17" s="163"/>
      <c r="L17" s="163"/>
      <c r="M17" s="163"/>
      <c r="N17" s="163"/>
      <c r="O17" s="163"/>
      <c r="P17" s="163"/>
      <c r="Q17" s="163"/>
      <c r="R17" s="163"/>
      <c r="S17" s="163"/>
      <c r="T17" s="163"/>
      <c r="U17" s="163"/>
      <c r="V17" s="163"/>
      <c r="W17" s="163"/>
      <c r="X17" s="163"/>
      <c r="Y17" s="163"/>
      <c r="Z17" s="163"/>
      <c r="AA17" s="163"/>
      <c r="AB17" s="163"/>
      <c r="AC17" s="163"/>
      <c r="AD17" s="163"/>
      <c r="AE17" s="163"/>
      <c r="AF17" s="163"/>
      <c r="AG17" s="163"/>
      <c r="AH17" s="163"/>
      <c r="AI17" s="163"/>
      <c r="AJ17" s="163"/>
      <c r="AK17" s="163"/>
      <c r="AL17" s="163"/>
      <c r="AM17" s="163"/>
      <c r="AN17" s="163"/>
      <c r="AO17" s="163"/>
      <c r="AP17" s="163"/>
      <c r="AQ17" s="163"/>
      <c r="AR17" s="163"/>
      <c r="AS17" s="163"/>
      <c r="AT17" s="163"/>
      <c r="AU17" s="163"/>
      <c r="AV17" s="163"/>
      <c r="AW17" s="163"/>
      <c r="AX17" s="163"/>
      <c r="AY17" s="163"/>
      <c r="AZ17" s="163"/>
      <c r="BA17" s="163"/>
      <c r="BB17" s="163"/>
      <c r="BC17" s="163"/>
      <c r="BD17" s="163"/>
      <c r="BE17" s="163"/>
      <c r="BF17" s="163"/>
      <c r="BG17" s="163"/>
      <c r="BH17" s="163"/>
      <c r="BI17" s="163"/>
      <c r="BJ17" s="163"/>
      <c r="BK17" s="163"/>
      <c r="BL17" s="163"/>
      <c r="BM17" s="163"/>
      <c r="BN17" s="163"/>
      <c r="BO17" s="163"/>
      <c r="BP17" s="163"/>
      <c r="BQ17" s="163"/>
      <c r="BR17" s="163"/>
      <c r="BS17" s="163"/>
      <c r="BT17" s="163"/>
      <c r="BU17" s="163"/>
      <c r="BV17" s="163"/>
      <c r="BW17" s="163"/>
      <c r="BX17" s="163"/>
      <c r="BY17" s="163"/>
      <c r="BZ17" s="163"/>
      <c r="CA17" s="163"/>
      <c r="CB17" s="163"/>
      <c r="CC17" s="163"/>
      <c r="CD17" s="163"/>
      <c r="CE17" s="163"/>
      <c r="CF17" s="163"/>
      <c r="CG17" s="163"/>
      <c r="CH17" s="163"/>
      <c r="CI17" s="163"/>
      <c r="CJ17" s="163"/>
      <c r="CK17" s="163"/>
      <c r="CL17" s="163"/>
      <c r="CM17" s="163"/>
      <c r="CN17" s="163"/>
      <c r="CO17" s="163"/>
      <c r="CP17" s="163"/>
      <c r="CQ17" s="163"/>
      <c r="CR17" s="163"/>
      <c r="CS17" s="163"/>
      <c r="CT17" s="163"/>
      <c r="CU17" s="163"/>
      <c r="CV17" s="163"/>
      <c r="CW17" s="163"/>
      <c r="CX17" s="163"/>
      <c r="CY17" s="163"/>
      <c r="CZ17" s="163"/>
      <c r="DA17" s="163"/>
      <c r="DB17" s="163"/>
      <c r="DC17" s="163"/>
      <c r="DD17" s="163"/>
      <c r="DE17" s="163"/>
      <c r="DF17" s="163"/>
    </row>
    <row r="18" spans="1:110" s="157" customFormat="1">
      <c r="A18" s="161"/>
      <c r="B18" s="209"/>
      <c r="D18" s="323"/>
      <c r="E18" s="310"/>
      <c r="F18" s="252">
        <f t="shared" si="0"/>
        <v>0</v>
      </c>
    </row>
    <row r="19" spans="1:110" s="157" customFormat="1" ht="51">
      <c r="A19" s="161" t="s">
        <v>6</v>
      </c>
      <c r="B19" s="155" t="s">
        <v>321</v>
      </c>
      <c r="D19" s="323"/>
      <c r="E19" s="310"/>
      <c r="F19" s="252">
        <f t="shared" si="0"/>
        <v>0</v>
      </c>
    </row>
    <row r="20" spans="1:110" s="157" customFormat="1" ht="38.25">
      <c r="A20" s="161"/>
      <c r="B20" s="155" t="s">
        <v>322</v>
      </c>
      <c r="D20" s="323"/>
      <c r="E20" s="310"/>
      <c r="F20" s="252">
        <f t="shared" si="0"/>
        <v>0</v>
      </c>
    </row>
    <row r="21" spans="1:110" s="157" customFormat="1" ht="114.75">
      <c r="A21" s="161"/>
      <c r="B21" s="155" t="s">
        <v>323</v>
      </c>
      <c r="D21" s="323"/>
      <c r="E21" s="310"/>
      <c r="F21" s="252">
        <f t="shared" si="0"/>
        <v>0</v>
      </c>
    </row>
    <row r="22" spans="1:110" s="157" customFormat="1" ht="38.25">
      <c r="A22" s="161"/>
      <c r="B22" s="155" t="s">
        <v>324</v>
      </c>
      <c r="D22" s="323"/>
      <c r="E22" s="310"/>
      <c r="F22" s="252">
        <f t="shared" si="0"/>
        <v>0</v>
      </c>
    </row>
    <row r="23" spans="1:110" s="157" customFormat="1" ht="63.75">
      <c r="A23" s="161"/>
      <c r="B23" s="155" t="s">
        <v>325</v>
      </c>
      <c r="D23" s="323"/>
      <c r="E23" s="310"/>
      <c r="F23" s="252">
        <f t="shared" si="0"/>
        <v>0</v>
      </c>
    </row>
    <row r="24" spans="1:110" s="157" customFormat="1" ht="90.75">
      <c r="A24" s="161"/>
      <c r="B24" s="177" t="s">
        <v>326</v>
      </c>
      <c r="C24" s="159"/>
      <c r="D24" s="295"/>
      <c r="E24" s="311"/>
      <c r="F24" s="252">
        <f t="shared" si="0"/>
        <v>0</v>
      </c>
    </row>
    <row r="25" spans="1:110" s="157" customFormat="1" ht="114.75">
      <c r="A25" s="161"/>
      <c r="B25" s="176" t="s">
        <v>327</v>
      </c>
      <c r="C25" s="159" t="s">
        <v>54</v>
      </c>
      <c r="D25" s="295">
        <v>2</v>
      </c>
      <c r="E25" s="311"/>
      <c r="F25" s="252">
        <f t="shared" si="0"/>
        <v>0</v>
      </c>
    </row>
    <row r="26" spans="1:110" s="150" customFormat="1">
      <c r="A26" s="144"/>
      <c r="B26" s="152"/>
      <c r="C26" s="149"/>
      <c r="D26" s="290"/>
      <c r="E26" s="272"/>
      <c r="F26" s="252">
        <f t="shared" si="0"/>
        <v>0</v>
      </c>
      <c r="G26" s="148"/>
      <c r="H26" s="148"/>
      <c r="I26" s="149"/>
      <c r="J26" s="149"/>
      <c r="K26" s="149"/>
      <c r="L26" s="149"/>
      <c r="M26" s="149"/>
      <c r="N26" s="149"/>
      <c r="O26" s="149"/>
      <c r="P26" s="149"/>
      <c r="Q26" s="149"/>
      <c r="R26" s="149"/>
      <c r="S26" s="149"/>
      <c r="T26" s="149"/>
      <c r="U26" s="149"/>
      <c r="V26" s="149"/>
      <c r="W26" s="149"/>
      <c r="X26" s="149"/>
      <c r="Y26" s="149"/>
      <c r="Z26" s="149"/>
      <c r="AA26" s="149"/>
      <c r="AB26" s="149"/>
      <c r="AC26" s="149"/>
      <c r="AD26" s="149"/>
      <c r="AE26" s="149"/>
      <c r="AF26" s="149"/>
      <c r="AG26" s="149"/>
      <c r="AH26" s="149"/>
      <c r="AI26" s="149"/>
      <c r="AJ26" s="149"/>
      <c r="AK26" s="149"/>
      <c r="AL26" s="149"/>
      <c r="AM26" s="149"/>
      <c r="AN26" s="149"/>
      <c r="AO26" s="149"/>
      <c r="AP26" s="149"/>
      <c r="AQ26" s="149"/>
      <c r="AR26" s="149"/>
      <c r="AS26" s="149"/>
      <c r="AT26" s="149"/>
      <c r="AU26" s="149"/>
      <c r="AV26" s="149"/>
      <c r="AW26" s="149"/>
      <c r="AX26" s="149"/>
      <c r="AY26" s="149"/>
      <c r="AZ26" s="149"/>
      <c r="BA26" s="149"/>
      <c r="BB26" s="149"/>
      <c r="BC26" s="149"/>
      <c r="BD26" s="149"/>
      <c r="BE26" s="149"/>
      <c r="BF26" s="149"/>
      <c r="BG26" s="149"/>
      <c r="BH26" s="149"/>
      <c r="BI26" s="149"/>
      <c r="BJ26" s="149"/>
      <c r="BK26" s="149"/>
      <c r="BL26" s="149"/>
      <c r="BM26" s="149"/>
      <c r="BN26" s="149"/>
      <c r="BO26" s="149"/>
      <c r="BP26" s="149"/>
      <c r="BQ26" s="149"/>
      <c r="BR26" s="149"/>
      <c r="BS26" s="149"/>
      <c r="BT26" s="149"/>
      <c r="BU26" s="149"/>
      <c r="BV26" s="149"/>
      <c r="BW26" s="149"/>
      <c r="BX26" s="149"/>
      <c r="BY26" s="149"/>
      <c r="BZ26" s="149"/>
      <c r="CA26" s="149"/>
      <c r="CB26" s="149"/>
      <c r="CC26" s="149"/>
      <c r="CD26" s="149"/>
      <c r="CE26" s="149"/>
      <c r="CF26" s="149"/>
      <c r="CG26" s="149"/>
      <c r="CH26" s="149"/>
      <c r="CI26" s="149"/>
      <c r="CJ26" s="149"/>
      <c r="CK26" s="149"/>
      <c r="CL26" s="149"/>
      <c r="CM26" s="149"/>
      <c r="CN26" s="149"/>
      <c r="CO26" s="149"/>
      <c r="CP26" s="149"/>
      <c r="CQ26" s="149"/>
      <c r="CR26" s="149"/>
      <c r="CS26" s="149"/>
      <c r="CT26" s="149"/>
      <c r="CU26" s="149"/>
      <c r="CV26" s="149"/>
      <c r="CW26" s="149"/>
      <c r="CX26" s="149"/>
      <c r="CY26" s="149"/>
      <c r="CZ26" s="149"/>
      <c r="DA26" s="149"/>
      <c r="DB26" s="149"/>
      <c r="DC26" s="149"/>
      <c r="DD26" s="149"/>
      <c r="DE26" s="149"/>
    </row>
    <row r="27" spans="1:110" s="157" customFormat="1" ht="38.25">
      <c r="A27" s="161" t="s">
        <v>8</v>
      </c>
      <c r="B27" s="155" t="s">
        <v>328</v>
      </c>
      <c r="D27" s="323"/>
      <c r="E27" s="310"/>
      <c r="F27" s="252">
        <f t="shared" si="0"/>
        <v>0</v>
      </c>
    </row>
    <row r="28" spans="1:110" s="157" customFormat="1" ht="38.25">
      <c r="A28" s="161"/>
      <c r="B28" s="155" t="s">
        <v>322</v>
      </c>
      <c r="D28" s="323"/>
      <c r="E28" s="310"/>
      <c r="F28" s="252">
        <f t="shared" si="0"/>
        <v>0</v>
      </c>
    </row>
    <row r="29" spans="1:110" s="157" customFormat="1" ht="51">
      <c r="A29" s="161"/>
      <c r="B29" s="155" t="s">
        <v>329</v>
      </c>
      <c r="D29" s="323"/>
      <c r="E29" s="310"/>
      <c r="F29" s="252">
        <f t="shared" si="0"/>
        <v>0</v>
      </c>
    </row>
    <row r="30" spans="1:110" s="157" customFormat="1" ht="51">
      <c r="A30" s="161"/>
      <c r="B30" s="155" t="s">
        <v>330</v>
      </c>
      <c r="D30" s="323"/>
      <c r="E30" s="310"/>
      <c r="F30" s="252">
        <f t="shared" si="0"/>
        <v>0</v>
      </c>
    </row>
    <row r="31" spans="1:110" s="157" customFormat="1" ht="51">
      <c r="A31" s="161"/>
      <c r="B31" s="155" t="s">
        <v>331</v>
      </c>
      <c r="D31" s="323"/>
      <c r="E31" s="310"/>
      <c r="F31" s="252">
        <f t="shared" si="0"/>
        <v>0</v>
      </c>
    </row>
    <row r="32" spans="1:110" s="157" customFormat="1" ht="51">
      <c r="A32" s="161"/>
      <c r="B32" s="155" t="s">
        <v>332</v>
      </c>
      <c r="D32" s="323"/>
      <c r="E32" s="310"/>
      <c r="F32" s="252">
        <f t="shared" si="0"/>
        <v>0</v>
      </c>
    </row>
    <row r="33" spans="1:110" s="157" customFormat="1">
      <c r="A33" s="161"/>
      <c r="B33" s="177" t="s">
        <v>333</v>
      </c>
      <c r="C33" s="159" t="s">
        <v>55</v>
      </c>
      <c r="D33" s="295">
        <v>6</v>
      </c>
      <c r="E33" s="311"/>
      <c r="F33" s="252">
        <f t="shared" si="0"/>
        <v>0</v>
      </c>
    </row>
    <row r="34" spans="1:110" s="157" customFormat="1">
      <c r="A34" s="210"/>
      <c r="B34" s="209"/>
      <c r="D34" s="323"/>
      <c r="E34" s="310"/>
      <c r="F34" s="252">
        <f t="shared" si="0"/>
        <v>0</v>
      </c>
    </row>
    <row r="35" spans="1:110" s="208" customFormat="1" ht="51">
      <c r="A35" s="205" t="s">
        <v>10</v>
      </c>
      <c r="B35" s="206" t="s">
        <v>334</v>
      </c>
      <c r="D35" s="322"/>
      <c r="E35" s="309"/>
      <c r="F35" s="252">
        <f t="shared" si="0"/>
        <v>0</v>
      </c>
      <c r="G35" s="207"/>
      <c r="H35" s="163"/>
      <c r="I35" s="163"/>
      <c r="J35" s="163"/>
      <c r="K35" s="163"/>
      <c r="L35" s="163"/>
      <c r="M35" s="163"/>
      <c r="N35" s="163"/>
      <c r="O35" s="163"/>
      <c r="P35" s="163"/>
      <c r="Q35" s="163"/>
      <c r="R35" s="163"/>
      <c r="S35" s="163"/>
      <c r="T35" s="163"/>
      <c r="U35" s="163"/>
      <c r="V35" s="163"/>
      <c r="W35" s="163"/>
      <c r="X35" s="163"/>
      <c r="Y35" s="163"/>
      <c r="Z35" s="163"/>
      <c r="AA35" s="163"/>
      <c r="AB35" s="163"/>
      <c r="AC35" s="163"/>
      <c r="AD35" s="163"/>
      <c r="AE35" s="163"/>
      <c r="AF35" s="163"/>
      <c r="AG35" s="163"/>
      <c r="AH35" s="163"/>
      <c r="AI35" s="163"/>
      <c r="AJ35" s="163"/>
      <c r="AK35" s="163"/>
      <c r="AL35" s="163"/>
      <c r="AM35" s="163"/>
      <c r="AN35" s="163"/>
      <c r="AO35" s="163"/>
      <c r="AP35" s="163"/>
      <c r="AQ35" s="163"/>
      <c r="AR35" s="163"/>
      <c r="AS35" s="163"/>
      <c r="AT35" s="163"/>
      <c r="AU35" s="163"/>
      <c r="AV35" s="163"/>
      <c r="AW35" s="163"/>
      <c r="AX35" s="163"/>
      <c r="AY35" s="163"/>
      <c r="AZ35" s="163"/>
      <c r="BA35" s="163"/>
      <c r="BB35" s="163"/>
      <c r="BC35" s="163"/>
      <c r="BD35" s="163"/>
      <c r="BE35" s="163"/>
      <c r="BF35" s="163"/>
      <c r="BG35" s="163"/>
      <c r="BH35" s="163"/>
      <c r="BI35" s="163"/>
      <c r="BJ35" s="163"/>
      <c r="BK35" s="163"/>
      <c r="BL35" s="163"/>
      <c r="BM35" s="163"/>
      <c r="BN35" s="163"/>
      <c r="BO35" s="163"/>
      <c r="BP35" s="163"/>
      <c r="BQ35" s="163"/>
      <c r="BR35" s="163"/>
      <c r="BS35" s="163"/>
      <c r="BT35" s="163"/>
      <c r="BU35" s="163"/>
      <c r="BV35" s="163"/>
      <c r="BW35" s="163"/>
      <c r="BX35" s="163"/>
      <c r="BY35" s="163"/>
      <c r="BZ35" s="163"/>
      <c r="CA35" s="163"/>
      <c r="CB35" s="163"/>
      <c r="CC35" s="163"/>
      <c r="CD35" s="163"/>
      <c r="CE35" s="163"/>
      <c r="CF35" s="163"/>
      <c r="CG35" s="163"/>
      <c r="CH35" s="163"/>
      <c r="CI35" s="163"/>
      <c r="CJ35" s="163"/>
      <c r="CK35" s="163"/>
      <c r="CL35" s="163"/>
      <c r="CM35" s="163"/>
      <c r="CN35" s="163"/>
      <c r="CO35" s="163"/>
      <c r="CP35" s="163"/>
      <c r="CQ35" s="163"/>
      <c r="CR35" s="163"/>
      <c r="CS35" s="163"/>
      <c r="CT35" s="163"/>
      <c r="CU35" s="163"/>
      <c r="CV35" s="163"/>
      <c r="CW35" s="163"/>
      <c r="CX35" s="163"/>
      <c r="CY35" s="163"/>
      <c r="CZ35" s="163"/>
      <c r="DA35" s="163"/>
      <c r="DB35" s="163"/>
      <c r="DC35" s="163"/>
      <c r="DD35" s="163"/>
      <c r="DE35" s="163"/>
      <c r="DF35" s="163"/>
    </row>
    <row r="36" spans="1:110" s="157" customFormat="1">
      <c r="A36" s="161" t="s">
        <v>46</v>
      </c>
      <c r="B36" s="209" t="s">
        <v>335</v>
      </c>
      <c r="C36" s="163" t="s">
        <v>56</v>
      </c>
      <c r="D36" s="321">
        <v>150</v>
      </c>
      <c r="E36" s="245"/>
      <c r="F36" s="252">
        <f t="shared" si="0"/>
        <v>0</v>
      </c>
    </row>
    <row r="37" spans="1:110" s="157" customFormat="1">
      <c r="A37" s="161" t="s">
        <v>48</v>
      </c>
      <c r="B37" s="209" t="s">
        <v>336</v>
      </c>
      <c r="C37" s="163" t="s">
        <v>56</v>
      </c>
      <c r="D37" s="321">
        <v>150</v>
      </c>
      <c r="E37" s="245"/>
      <c r="F37" s="252">
        <f t="shared" si="0"/>
        <v>0</v>
      </c>
    </row>
    <row r="38" spans="1:110" s="157" customFormat="1">
      <c r="A38" s="161" t="s">
        <v>49</v>
      </c>
      <c r="B38" s="209" t="s">
        <v>337</v>
      </c>
      <c r="C38" s="163" t="s">
        <v>56</v>
      </c>
      <c r="D38" s="321">
        <v>400</v>
      </c>
      <c r="E38" s="245"/>
      <c r="F38" s="252">
        <f t="shared" si="0"/>
        <v>0</v>
      </c>
    </row>
    <row r="39" spans="1:110" s="157" customFormat="1">
      <c r="A39" s="161"/>
      <c r="B39" s="209"/>
      <c r="C39" s="163"/>
      <c r="D39" s="321"/>
      <c r="E39" s="245"/>
      <c r="F39" s="252">
        <f t="shared" si="0"/>
        <v>0</v>
      </c>
    </row>
    <row r="40" spans="1:110" s="157" customFormat="1" ht="38.25">
      <c r="A40" s="161" t="s">
        <v>12</v>
      </c>
      <c r="B40" s="209" t="s">
        <v>706</v>
      </c>
      <c r="C40" s="163" t="s">
        <v>55</v>
      </c>
      <c r="D40" s="379">
        <v>4</v>
      </c>
      <c r="E40" s="245"/>
      <c r="F40" s="252">
        <f t="shared" si="0"/>
        <v>0</v>
      </c>
    </row>
    <row r="41" spans="1:110" s="157" customFormat="1">
      <c r="A41" s="161"/>
      <c r="B41" s="209"/>
      <c r="C41" s="163"/>
      <c r="D41" s="379"/>
      <c r="E41" s="245"/>
      <c r="F41" s="252">
        <f t="shared" si="0"/>
        <v>0</v>
      </c>
    </row>
    <row r="42" spans="1:110" s="157" customFormat="1" ht="63.75">
      <c r="A42" s="161" t="s">
        <v>13</v>
      </c>
      <c r="B42" s="209" t="s">
        <v>707</v>
      </c>
      <c r="C42" s="157" t="s">
        <v>55</v>
      </c>
      <c r="D42" s="157">
        <v>1</v>
      </c>
      <c r="E42" s="310"/>
      <c r="F42" s="252">
        <f t="shared" si="0"/>
        <v>0</v>
      </c>
    </row>
    <row r="43" spans="1:110" s="157" customFormat="1">
      <c r="A43" s="161"/>
      <c r="B43" s="209"/>
      <c r="D43" s="323"/>
      <c r="E43" s="310"/>
      <c r="F43" s="252">
        <f t="shared" si="0"/>
        <v>0</v>
      </c>
    </row>
    <row r="44" spans="1:110" s="157" customFormat="1" ht="25.5">
      <c r="A44" s="161"/>
      <c r="B44" s="200" t="s">
        <v>338</v>
      </c>
      <c r="D44" s="323"/>
      <c r="E44" s="310"/>
      <c r="F44" s="252">
        <f t="shared" si="0"/>
        <v>0</v>
      </c>
    </row>
    <row r="45" spans="1:110" s="157" customFormat="1">
      <c r="A45" s="161"/>
      <c r="B45" s="200"/>
      <c r="D45" s="323"/>
      <c r="E45" s="310"/>
      <c r="F45" s="252">
        <f t="shared" si="0"/>
        <v>0</v>
      </c>
    </row>
    <row r="46" spans="1:110" s="157" customFormat="1">
      <c r="A46" s="161"/>
      <c r="B46" s="209"/>
      <c r="C46" s="159"/>
      <c r="D46" s="295"/>
      <c r="E46" s="276"/>
      <c r="F46" s="252">
        <f t="shared" si="0"/>
        <v>0</v>
      </c>
    </row>
    <row r="47" spans="1:110" s="157" customFormat="1" ht="63.75">
      <c r="A47" s="161" t="s">
        <v>15</v>
      </c>
      <c r="B47" s="209" t="s">
        <v>411</v>
      </c>
      <c r="D47" s="323"/>
      <c r="E47" s="310"/>
      <c r="F47" s="252">
        <f t="shared" si="0"/>
        <v>0</v>
      </c>
    </row>
    <row r="48" spans="1:110" s="157" customFormat="1" ht="63.75">
      <c r="A48" s="161"/>
      <c r="B48" s="209" t="s">
        <v>708</v>
      </c>
      <c r="C48" s="159"/>
      <c r="D48" s="295"/>
      <c r="E48" s="311"/>
      <c r="F48" s="252">
        <f t="shared" si="0"/>
        <v>0</v>
      </c>
    </row>
    <row r="49" spans="1:6" s="157" customFormat="1">
      <c r="A49" s="161"/>
      <c r="B49" s="209" t="s">
        <v>413</v>
      </c>
      <c r="C49" s="159"/>
      <c r="D49" s="295"/>
      <c r="E49" s="311"/>
      <c r="F49" s="252">
        <f t="shared" si="0"/>
        <v>0</v>
      </c>
    </row>
    <row r="50" spans="1:6" s="157" customFormat="1" ht="76.5">
      <c r="A50" s="161"/>
      <c r="B50" s="209" t="s">
        <v>414</v>
      </c>
      <c r="C50" s="159"/>
      <c r="D50" s="295"/>
      <c r="E50" s="311"/>
      <c r="F50" s="252">
        <f t="shared" si="0"/>
        <v>0</v>
      </c>
    </row>
    <row r="51" spans="1:6" s="157" customFormat="1" ht="76.5">
      <c r="A51" s="161"/>
      <c r="B51" s="209" t="s">
        <v>415</v>
      </c>
      <c r="C51" s="159"/>
      <c r="D51" s="295"/>
      <c r="E51" s="311"/>
      <c r="F51" s="252">
        <f t="shared" si="0"/>
        <v>0</v>
      </c>
    </row>
    <row r="52" spans="1:6" s="157" customFormat="1" ht="25.5">
      <c r="A52" s="161"/>
      <c r="B52" s="238" t="s">
        <v>416</v>
      </c>
      <c r="C52" s="159"/>
      <c r="D52" s="295"/>
      <c r="E52" s="311"/>
      <c r="F52" s="252">
        <f t="shared" si="0"/>
        <v>0</v>
      </c>
    </row>
    <row r="53" spans="1:6" s="157" customFormat="1" ht="63.75">
      <c r="A53" s="161"/>
      <c r="B53" s="209" t="s">
        <v>710</v>
      </c>
      <c r="C53" s="159"/>
      <c r="D53" s="295"/>
      <c r="E53" s="311"/>
      <c r="F53" s="252">
        <f t="shared" si="0"/>
        <v>0</v>
      </c>
    </row>
    <row r="54" spans="1:6" s="157" customFormat="1" ht="25.5">
      <c r="A54" s="161"/>
      <c r="B54" s="209" t="s">
        <v>709</v>
      </c>
      <c r="C54" s="159" t="s">
        <v>54</v>
      </c>
      <c r="D54" s="295">
        <v>1</v>
      </c>
      <c r="E54" s="311"/>
      <c r="F54" s="252">
        <f t="shared" si="0"/>
        <v>0</v>
      </c>
    </row>
    <row r="55" spans="1:6" s="157" customFormat="1">
      <c r="A55" s="161"/>
      <c r="B55" s="209"/>
      <c r="C55" s="159"/>
      <c r="D55" s="295"/>
      <c r="E55" s="311"/>
      <c r="F55" s="252">
        <f t="shared" si="0"/>
        <v>0</v>
      </c>
    </row>
    <row r="56" spans="1:6" s="157" customFormat="1" ht="51">
      <c r="A56" s="161" t="s">
        <v>17</v>
      </c>
      <c r="B56" s="209" t="s">
        <v>417</v>
      </c>
      <c r="D56" s="323"/>
      <c r="E56" s="310"/>
      <c r="F56" s="252">
        <f t="shared" si="0"/>
        <v>0</v>
      </c>
    </row>
    <row r="57" spans="1:6" s="157" customFormat="1" ht="51">
      <c r="A57" s="161"/>
      <c r="B57" s="209" t="s">
        <v>418</v>
      </c>
      <c r="C57" s="159"/>
      <c r="D57" s="295"/>
      <c r="E57" s="311"/>
      <c r="F57" s="252">
        <f t="shared" si="0"/>
        <v>0</v>
      </c>
    </row>
    <row r="58" spans="1:6" s="157" customFormat="1" ht="25.5">
      <c r="A58" s="161"/>
      <c r="B58" s="209" t="s">
        <v>419</v>
      </c>
      <c r="C58" s="159" t="s">
        <v>54</v>
      </c>
      <c r="D58" s="295">
        <v>1</v>
      </c>
      <c r="E58" s="311"/>
      <c r="F58" s="252">
        <f t="shared" si="0"/>
        <v>0</v>
      </c>
    </row>
    <row r="59" spans="1:6" s="157" customFormat="1">
      <c r="A59" s="161"/>
      <c r="B59" s="209"/>
      <c r="C59" s="159"/>
      <c r="D59" s="295"/>
      <c r="E59" s="311"/>
      <c r="F59" s="252">
        <f t="shared" si="0"/>
        <v>0</v>
      </c>
    </row>
    <row r="60" spans="1:6" s="157" customFormat="1">
      <c r="A60" s="161"/>
      <c r="B60" s="209"/>
      <c r="D60" s="323"/>
      <c r="E60" s="310"/>
      <c r="F60" s="252">
        <f t="shared" si="0"/>
        <v>0</v>
      </c>
    </row>
    <row r="61" spans="1:6" s="157" customFormat="1" ht="38.25">
      <c r="A61" s="161" t="s">
        <v>19</v>
      </c>
      <c r="B61" s="209" t="s">
        <v>420</v>
      </c>
      <c r="D61" s="323"/>
      <c r="E61" s="310"/>
      <c r="F61" s="252">
        <f t="shared" si="0"/>
        <v>0</v>
      </c>
    </row>
    <row r="62" spans="1:6" s="157" customFormat="1">
      <c r="A62" s="161"/>
      <c r="B62" s="209"/>
      <c r="D62" s="323"/>
      <c r="E62" s="310"/>
      <c r="F62" s="252">
        <f t="shared" si="0"/>
        <v>0</v>
      </c>
    </row>
    <row r="63" spans="1:6" s="157" customFormat="1" ht="51">
      <c r="A63" s="161" t="s">
        <v>46</v>
      </c>
      <c r="B63" s="209" t="s">
        <v>421</v>
      </c>
      <c r="C63" s="159" t="s">
        <v>55</v>
      </c>
      <c r="D63" s="295">
        <v>2</v>
      </c>
      <c r="E63" s="311"/>
      <c r="F63" s="252">
        <f t="shared" si="0"/>
        <v>0</v>
      </c>
    </row>
    <row r="64" spans="1:6" s="157" customFormat="1" ht="51">
      <c r="A64" s="161" t="s">
        <v>48</v>
      </c>
      <c r="B64" s="209" t="s">
        <v>422</v>
      </c>
      <c r="C64" s="159"/>
      <c r="D64" s="295"/>
      <c r="E64" s="311"/>
      <c r="F64" s="252">
        <f t="shared" si="0"/>
        <v>0</v>
      </c>
    </row>
    <row r="65" spans="1:6" s="157" customFormat="1">
      <c r="A65" s="161"/>
      <c r="B65" s="159" t="s">
        <v>339</v>
      </c>
      <c r="C65" s="160" t="s">
        <v>55</v>
      </c>
      <c r="D65" s="324">
        <v>2</v>
      </c>
      <c r="E65" s="311"/>
      <c r="F65" s="252">
        <f t="shared" si="0"/>
        <v>0</v>
      </c>
    </row>
    <row r="66" spans="1:6" s="157" customFormat="1">
      <c r="A66" s="161"/>
      <c r="B66" s="159" t="s">
        <v>340</v>
      </c>
      <c r="C66" s="160" t="s">
        <v>55</v>
      </c>
      <c r="D66" s="324">
        <v>1</v>
      </c>
      <c r="E66" s="311"/>
      <c r="F66" s="252">
        <f t="shared" si="0"/>
        <v>0</v>
      </c>
    </row>
    <row r="67" spans="1:6" s="157" customFormat="1" ht="51">
      <c r="A67" s="161" t="s">
        <v>49</v>
      </c>
      <c r="B67" s="209" t="s">
        <v>341</v>
      </c>
      <c r="C67" s="159"/>
      <c r="D67" s="295"/>
      <c r="E67" s="311"/>
      <c r="F67" s="252">
        <f t="shared" si="0"/>
        <v>0</v>
      </c>
    </row>
    <row r="68" spans="1:6" s="157" customFormat="1" ht="216.75">
      <c r="A68" s="161"/>
      <c r="B68" s="209" t="s">
        <v>423</v>
      </c>
      <c r="C68" s="159"/>
      <c r="D68" s="295"/>
      <c r="E68" s="311"/>
      <c r="F68" s="252">
        <f t="shared" si="0"/>
        <v>0</v>
      </c>
    </row>
    <row r="69" spans="1:6" s="157" customFormat="1">
      <c r="A69" s="161"/>
      <c r="B69" s="159" t="s">
        <v>342</v>
      </c>
      <c r="C69" s="160" t="s">
        <v>55</v>
      </c>
      <c r="D69" s="324">
        <v>2</v>
      </c>
      <c r="E69" s="311"/>
      <c r="F69" s="252">
        <f t="shared" si="0"/>
        <v>0</v>
      </c>
    </row>
    <row r="70" spans="1:6" s="157" customFormat="1">
      <c r="A70" s="161"/>
      <c r="B70" s="159" t="s">
        <v>343</v>
      </c>
      <c r="C70" s="160" t="s">
        <v>55</v>
      </c>
      <c r="D70" s="324">
        <v>1</v>
      </c>
      <c r="E70" s="311"/>
      <c r="F70" s="252">
        <f t="shared" si="0"/>
        <v>0</v>
      </c>
    </row>
    <row r="71" spans="1:6" s="157" customFormat="1">
      <c r="A71" s="161"/>
      <c r="B71" s="159"/>
      <c r="C71" s="160"/>
      <c r="D71" s="324"/>
      <c r="E71" s="311"/>
      <c r="F71" s="252">
        <f t="shared" si="0"/>
        <v>0</v>
      </c>
    </row>
    <row r="72" spans="1:6" s="157" customFormat="1" ht="51">
      <c r="A72" s="161" t="s">
        <v>20</v>
      </c>
      <c r="B72" s="209" t="s">
        <v>424</v>
      </c>
      <c r="C72" s="159"/>
      <c r="D72" s="295"/>
      <c r="E72" s="276"/>
      <c r="F72" s="252">
        <f t="shared" ref="F72:F135" si="1">$D72*E72</f>
        <v>0</v>
      </c>
    </row>
    <row r="73" spans="1:6" s="157" customFormat="1">
      <c r="A73" s="161"/>
      <c r="B73" s="209" t="s">
        <v>344</v>
      </c>
      <c r="C73" s="159"/>
      <c r="D73" s="295"/>
      <c r="E73" s="276"/>
      <c r="F73" s="252">
        <f t="shared" si="1"/>
        <v>0</v>
      </c>
    </row>
    <row r="74" spans="1:6" s="157" customFormat="1">
      <c r="A74" s="161"/>
      <c r="B74" s="209"/>
      <c r="C74" s="159"/>
      <c r="D74" s="295"/>
      <c r="E74" s="276"/>
      <c r="F74" s="252">
        <f t="shared" si="1"/>
        <v>0</v>
      </c>
    </row>
    <row r="75" spans="1:6" s="157" customFormat="1">
      <c r="A75" s="211" t="s">
        <v>840</v>
      </c>
      <c r="B75" s="209" t="s">
        <v>345</v>
      </c>
      <c r="C75" s="159"/>
      <c r="D75" s="295"/>
      <c r="E75" s="276"/>
      <c r="F75" s="252">
        <f t="shared" si="1"/>
        <v>0</v>
      </c>
    </row>
    <row r="76" spans="1:6" s="157" customFormat="1" ht="38.25">
      <c r="A76" s="161" t="s">
        <v>46</v>
      </c>
      <c r="B76" s="209" t="s">
        <v>346</v>
      </c>
      <c r="C76" s="159"/>
      <c r="D76" s="295"/>
      <c r="E76" s="276"/>
      <c r="F76" s="252">
        <f t="shared" si="1"/>
        <v>0</v>
      </c>
    </row>
    <row r="77" spans="1:6" s="157" customFormat="1" ht="51">
      <c r="A77" s="161" t="s">
        <v>48</v>
      </c>
      <c r="B77" s="209" t="s">
        <v>425</v>
      </c>
      <c r="C77" s="159"/>
      <c r="D77" s="295"/>
      <c r="E77" s="276"/>
      <c r="F77" s="252">
        <f t="shared" si="1"/>
        <v>0</v>
      </c>
    </row>
    <row r="78" spans="1:6" s="157" customFormat="1" ht="114.75">
      <c r="A78" s="161" t="s">
        <v>49</v>
      </c>
      <c r="B78" s="209" t="s">
        <v>347</v>
      </c>
      <c r="C78" s="159"/>
      <c r="D78" s="295"/>
      <c r="E78" s="276"/>
      <c r="F78" s="252">
        <f t="shared" si="1"/>
        <v>0</v>
      </c>
    </row>
    <row r="79" spans="1:6" s="157" customFormat="1">
      <c r="A79" s="161"/>
      <c r="B79" s="209" t="s">
        <v>348</v>
      </c>
      <c r="C79" s="159" t="s">
        <v>54</v>
      </c>
      <c r="D79" s="295">
        <v>1</v>
      </c>
      <c r="E79" s="311"/>
      <c r="F79" s="252">
        <f t="shared" si="1"/>
        <v>0</v>
      </c>
    </row>
    <row r="80" spans="1:6" s="157" customFormat="1">
      <c r="A80" s="161"/>
      <c r="B80" s="209"/>
      <c r="C80" s="159"/>
      <c r="D80" s="295"/>
      <c r="E80" s="311"/>
      <c r="F80" s="252">
        <f t="shared" si="1"/>
        <v>0</v>
      </c>
    </row>
    <row r="81" spans="1:6" s="157" customFormat="1">
      <c r="A81" s="211" t="s">
        <v>841</v>
      </c>
      <c r="B81" s="209" t="s">
        <v>349</v>
      </c>
      <c r="C81" s="159"/>
      <c r="D81" s="295"/>
      <c r="E81" s="276"/>
      <c r="F81" s="252">
        <f t="shared" si="1"/>
        <v>0</v>
      </c>
    </row>
    <row r="82" spans="1:6" s="157" customFormat="1" ht="38.25">
      <c r="A82" s="161" t="s">
        <v>46</v>
      </c>
      <c r="B82" s="209" t="s">
        <v>350</v>
      </c>
      <c r="C82" s="159"/>
      <c r="D82" s="295"/>
      <c r="E82" s="276"/>
      <c r="F82" s="252">
        <f t="shared" si="1"/>
        <v>0</v>
      </c>
    </row>
    <row r="83" spans="1:6" s="157" customFormat="1" ht="51">
      <c r="A83" s="161" t="s">
        <v>48</v>
      </c>
      <c r="B83" s="209" t="s">
        <v>351</v>
      </c>
      <c r="C83" s="159"/>
      <c r="D83" s="295"/>
      <c r="E83" s="276"/>
      <c r="F83" s="252">
        <f t="shared" si="1"/>
        <v>0</v>
      </c>
    </row>
    <row r="84" spans="1:6" s="157" customFormat="1" ht="114.75">
      <c r="A84" s="161" t="s">
        <v>49</v>
      </c>
      <c r="B84" s="209" t="s">
        <v>352</v>
      </c>
      <c r="C84" s="159"/>
      <c r="D84" s="295"/>
      <c r="E84" s="276"/>
      <c r="F84" s="252">
        <f t="shared" si="1"/>
        <v>0</v>
      </c>
    </row>
    <row r="85" spans="1:6" s="157" customFormat="1" ht="114.75">
      <c r="A85" s="161" t="s">
        <v>59</v>
      </c>
      <c r="B85" s="209" t="s">
        <v>353</v>
      </c>
      <c r="C85" s="159" t="s">
        <v>54</v>
      </c>
      <c r="D85" s="295">
        <v>1</v>
      </c>
      <c r="E85" s="311"/>
      <c r="F85" s="252">
        <f t="shared" si="1"/>
        <v>0</v>
      </c>
    </row>
    <row r="86" spans="1:6" s="157" customFormat="1">
      <c r="A86" s="161"/>
      <c r="B86" s="209"/>
      <c r="C86" s="159"/>
      <c r="D86" s="295"/>
      <c r="E86" s="276"/>
      <c r="F86" s="252">
        <f t="shared" si="1"/>
        <v>0</v>
      </c>
    </row>
    <row r="87" spans="1:6" s="157" customFormat="1">
      <c r="A87" s="211" t="s">
        <v>842</v>
      </c>
      <c r="B87" s="209" t="s">
        <v>354</v>
      </c>
      <c r="C87" s="159"/>
      <c r="D87" s="295"/>
      <c r="E87" s="276"/>
      <c r="F87" s="252">
        <f t="shared" si="1"/>
        <v>0</v>
      </c>
    </row>
    <row r="88" spans="1:6" s="157" customFormat="1" ht="38.25">
      <c r="A88" s="161" t="s">
        <v>46</v>
      </c>
      <c r="B88" s="209" t="s">
        <v>355</v>
      </c>
      <c r="C88" s="159"/>
      <c r="D88" s="295"/>
      <c r="E88" s="276"/>
      <c r="F88" s="252">
        <f t="shared" si="1"/>
        <v>0</v>
      </c>
    </row>
    <row r="89" spans="1:6" s="157" customFormat="1" ht="51">
      <c r="A89" s="161" t="s">
        <v>48</v>
      </c>
      <c r="B89" s="209" t="s">
        <v>356</v>
      </c>
      <c r="C89" s="159"/>
      <c r="D89" s="295"/>
      <c r="E89" s="276"/>
      <c r="F89" s="252">
        <f t="shared" si="1"/>
        <v>0</v>
      </c>
    </row>
    <row r="90" spans="1:6" s="157" customFormat="1" ht="114.75">
      <c r="A90" s="161" t="s">
        <v>49</v>
      </c>
      <c r="B90" s="209" t="s">
        <v>357</v>
      </c>
      <c r="C90" s="159"/>
      <c r="D90" s="295"/>
      <c r="E90" s="276"/>
      <c r="F90" s="252">
        <f t="shared" si="1"/>
        <v>0</v>
      </c>
    </row>
    <row r="91" spans="1:6" s="157" customFormat="1">
      <c r="A91" s="161"/>
      <c r="B91" s="209" t="s">
        <v>348</v>
      </c>
      <c r="C91" s="159" t="s">
        <v>54</v>
      </c>
      <c r="D91" s="295">
        <v>1</v>
      </c>
      <c r="E91" s="311"/>
      <c r="F91" s="252">
        <f t="shared" si="1"/>
        <v>0</v>
      </c>
    </row>
    <row r="92" spans="1:6" s="157" customFormat="1">
      <c r="A92" s="161"/>
      <c r="B92" s="209"/>
      <c r="C92" s="159"/>
      <c r="D92" s="295"/>
      <c r="E92" s="311"/>
      <c r="F92" s="252">
        <f t="shared" si="1"/>
        <v>0</v>
      </c>
    </row>
    <row r="93" spans="1:6" s="157" customFormat="1" ht="76.5">
      <c r="A93" s="161" t="s">
        <v>722</v>
      </c>
      <c r="B93" s="209" t="s">
        <v>426</v>
      </c>
      <c r="C93" s="159"/>
      <c r="D93" s="295"/>
      <c r="E93" s="276"/>
      <c r="F93" s="252">
        <f t="shared" si="1"/>
        <v>0</v>
      </c>
    </row>
    <row r="94" spans="1:6" s="157" customFormat="1">
      <c r="A94" s="161"/>
      <c r="B94" s="209" t="s">
        <v>358</v>
      </c>
      <c r="C94" s="159"/>
      <c r="D94" s="295"/>
      <c r="E94" s="276"/>
      <c r="F94" s="252">
        <f t="shared" si="1"/>
        <v>0</v>
      </c>
    </row>
    <row r="95" spans="1:6" s="157" customFormat="1" ht="63.75">
      <c r="A95" s="161" t="s">
        <v>46</v>
      </c>
      <c r="B95" s="209" t="s">
        <v>427</v>
      </c>
      <c r="C95" s="159"/>
      <c r="D95" s="295"/>
      <c r="E95" s="276"/>
      <c r="F95" s="252">
        <f t="shared" si="1"/>
        <v>0</v>
      </c>
    </row>
    <row r="96" spans="1:6" s="157" customFormat="1">
      <c r="A96" s="161"/>
      <c r="B96" s="209" t="s">
        <v>359</v>
      </c>
      <c r="C96" s="159" t="s">
        <v>55</v>
      </c>
      <c r="D96" s="295">
        <v>1</v>
      </c>
      <c r="E96" s="311"/>
      <c r="F96" s="252">
        <f t="shared" si="1"/>
        <v>0</v>
      </c>
    </row>
    <row r="97" spans="1:6" s="157" customFormat="1">
      <c r="A97" s="161"/>
      <c r="B97" s="209" t="s">
        <v>360</v>
      </c>
      <c r="C97" s="159" t="s">
        <v>55</v>
      </c>
      <c r="D97" s="295">
        <v>2</v>
      </c>
      <c r="E97" s="311"/>
      <c r="F97" s="252">
        <f t="shared" si="1"/>
        <v>0</v>
      </c>
    </row>
    <row r="98" spans="1:6" s="157" customFormat="1">
      <c r="A98" s="161"/>
      <c r="B98" s="209" t="s">
        <v>361</v>
      </c>
      <c r="C98" s="159" t="s">
        <v>55</v>
      </c>
      <c r="D98" s="295">
        <v>1</v>
      </c>
      <c r="E98" s="311"/>
      <c r="F98" s="252">
        <f t="shared" si="1"/>
        <v>0</v>
      </c>
    </row>
    <row r="99" spans="1:6" s="157" customFormat="1">
      <c r="A99" s="161"/>
      <c r="B99" s="209" t="s">
        <v>362</v>
      </c>
      <c r="C99" s="159" t="s">
        <v>55</v>
      </c>
      <c r="D99" s="295">
        <v>2</v>
      </c>
      <c r="E99" s="311"/>
      <c r="F99" s="252">
        <f t="shared" si="1"/>
        <v>0</v>
      </c>
    </row>
    <row r="100" spans="1:6" s="157" customFormat="1" ht="38.25">
      <c r="A100" s="161" t="s">
        <v>48</v>
      </c>
      <c r="B100" s="209" t="s">
        <v>363</v>
      </c>
      <c r="C100" s="159" t="s">
        <v>55</v>
      </c>
      <c r="D100" s="295">
        <v>7</v>
      </c>
      <c r="E100" s="311"/>
      <c r="F100" s="252">
        <f t="shared" si="1"/>
        <v>0</v>
      </c>
    </row>
    <row r="101" spans="1:6" s="157" customFormat="1" ht="25.5">
      <c r="A101" s="161" t="s">
        <v>49</v>
      </c>
      <c r="B101" s="209" t="s">
        <v>364</v>
      </c>
      <c r="C101" s="159" t="s">
        <v>52</v>
      </c>
      <c r="D101" s="295">
        <v>7.2</v>
      </c>
      <c r="E101" s="311"/>
      <c r="F101" s="252">
        <f t="shared" si="1"/>
        <v>0</v>
      </c>
    </row>
    <row r="102" spans="1:6" s="157" customFormat="1">
      <c r="A102" s="161" t="s">
        <v>59</v>
      </c>
      <c r="B102" s="209" t="s">
        <v>365</v>
      </c>
      <c r="C102" s="159" t="s">
        <v>52</v>
      </c>
      <c r="D102" s="295">
        <v>7.2</v>
      </c>
      <c r="E102" s="311"/>
      <c r="F102" s="252">
        <f t="shared" si="1"/>
        <v>0</v>
      </c>
    </row>
    <row r="103" spans="1:6" s="157" customFormat="1">
      <c r="A103" s="161"/>
      <c r="B103" s="209"/>
      <c r="C103" s="159"/>
      <c r="D103" s="295"/>
      <c r="E103" s="311"/>
      <c r="F103" s="252">
        <f t="shared" si="1"/>
        <v>0</v>
      </c>
    </row>
    <row r="104" spans="1:6" s="157" customFormat="1" ht="51">
      <c r="A104" s="161" t="s">
        <v>723</v>
      </c>
      <c r="B104" s="209" t="s">
        <v>366</v>
      </c>
      <c r="C104" s="159"/>
      <c r="D104" s="295"/>
      <c r="E104" s="276"/>
      <c r="F104" s="252">
        <f t="shared" si="1"/>
        <v>0</v>
      </c>
    </row>
    <row r="105" spans="1:6" s="157" customFormat="1" ht="38.25">
      <c r="A105" s="161" t="s">
        <v>46</v>
      </c>
      <c r="B105" s="209" t="s">
        <v>428</v>
      </c>
      <c r="C105" s="159" t="s">
        <v>55</v>
      </c>
      <c r="D105" s="295">
        <v>2</v>
      </c>
      <c r="E105" s="311"/>
      <c r="F105" s="252">
        <f t="shared" si="1"/>
        <v>0</v>
      </c>
    </row>
    <row r="106" spans="1:6" s="157" customFormat="1" ht="38.25">
      <c r="A106" s="161" t="s">
        <v>48</v>
      </c>
      <c r="B106" s="209" t="s">
        <v>429</v>
      </c>
      <c r="C106" s="159" t="s">
        <v>55</v>
      </c>
      <c r="D106" s="295">
        <v>2</v>
      </c>
      <c r="E106" s="311"/>
      <c r="F106" s="252">
        <f t="shared" si="1"/>
        <v>0</v>
      </c>
    </row>
    <row r="107" spans="1:6" s="127" customFormat="1" ht="25.5">
      <c r="A107" s="212" t="s">
        <v>49</v>
      </c>
      <c r="B107" s="209" t="s">
        <v>367</v>
      </c>
      <c r="C107" s="159" t="s">
        <v>55</v>
      </c>
      <c r="D107" s="295">
        <v>2</v>
      </c>
      <c r="E107" s="311"/>
      <c r="F107" s="252">
        <f t="shared" si="1"/>
        <v>0</v>
      </c>
    </row>
    <row r="108" spans="1:6" s="127" customFormat="1" ht="25.5">
      <c r="A108" s="212" t="s">
        <v>59</v>
      </c>
      <c r="B108" s="209" t="s">
        <v>368</v>
      </c>
      <c r="C108" s="159" t="s">
        <v>55</v>
      </c>
      <c r="D108" s="295">
        <v>4</v>
      </c>
      <c r="E108" s="311"/>
      <c r="F108" s="252">
        <f t="shared" si="1"/>
        <v>0</v>
      </c>
    </row>
    <row r="109" spans="1:6" s="127" customFormat="1" ht="76.5">
      <c r="A109" s="212" t="s">
        <v>60</v>
      </c>
      <c r="B109" s="209" t="s">
        <v>430</v>
      </c>
      <c r="C109" s="159"/>
      <c r="D109" s="295"/>
      <c r="E109" s="311"/>
      <c r="F109" s="252">
        <f t="shared" si="1"/>
        <v>0</v>
      </c>
    </row>
    <row r="110" spans="1:6" s="216" customFormat="1" ht="53.25" customHeight="1">
      <c r="A110" s="213"/>
      <c r="B110" s="214" t="s">
        <v>431</v>
      </c>
      <c r="C110" s="215"/>
      <c r="D110" s="325"/>
      <c r="E110" s="312"/>
      <c r="F110" s="252">
        <f t="shared" si="1"/>
        <v>0</v>
      </c>
    </row>
    <row r="111" spans="1:6" s="127" customFormat="1" ht="38.25">
      <c r="A111" s="212"/>
      <c r="B111" s="217" t="s">
        <v>369</v>
      </c>
      <c r="C111" s="218"/>
      <c r="D111" s="326"/>
      <c r="E111" s="313"/>
      <c r="F111" s="252">
        <f t="shared" si="1"/>
        <v>0</v>
      </c>
    </row>
    <row r="112" spans="1:6" s="127" customFormat="1" ht="25.5">
      <c r="A112" s="212"/>
      <c r="B112" s="217" t="s">
        <v>370</v>
      </c>
      <c r="C112" s="218"/>
      <c r="D112" s="326"/>
      <c r="E112" s="313"/>
      <c r="F112" s="252">
        <f t="shared" si="1"/>
        <v>0</v>
      </c>
    </row>
    <row r="113" spans="1:6" s="127" customFormat="1">
      <c r="A113" s="212"/>
      <c r="B113" s="219" t="s">
        <v>371</v>
      </c>
      <c r="C113" s="159" t="s">
        <v>55</v>
      </c>
      <c r="D113" s="295">
        <v>2</v>
      </c>
      <c r="E113" s="311"/>
      <c r="F113" s="252">
        <f t="shared" si="1"/>
        <v>0</v>
      </c>
    </row>
    <row r="114" spans="1:6" s="127" customFormat="1">
      <c r="A114" s="212"/>
      <c r="B114" s="219"/>
      <c r="C114" s="159"/>
      <c r="D114" s="295"/>
      <c r="E114" s="311"/>
      <c r="F114" s="252">
        <f t="shared" si="1"/>
        <v>0</v>
      </c>
    </row>
    <row r="115" spans="1:6" s="157" customFormat="1" ht="51">
      <c r="A115" s="161" t="s">
        <v>724</v>
      </c>
      <c r="B115" s="209" t="s">
        <v>372</v>
      </c>
      <c r="C115" s="159"/>
      <c r="D115" s="295"/>
      <c r="E115" s="276"/>
      <c r="F115" s="252">
        <f t="shared" si="1"/>
        <v>0</v>
      </c>
    </row>
    <row r="116" spans="1:6" s="157" customFormat="1" ht="38.25">
      <c r="A116" s="161" t="s">
        <v>46</v>
      </c>
      <c r="B116" s="209" t="s">
        <v>432</v>
      </c>
      <c r="C116" s="159" t="s">
        <v>55</v>
      </c>
      <c r="D116" s="295">
        <v>1</v>
      </c>
      <c r="E116" s="311"/>
      <c r="F116" s="252">
        <f t="shared" si="1"/>
        <v>0</v>
      </c>
    </row>
    <row r="117" spans="1:6" s="127" customFormat="1" ht="25.5">
      <c r="A117" s="212" t="s">
        <v>48</v>
      </c>
      <c r="B117" s="209" t="s">
        <v>373</v>
      </c>
      <c r="C117" s="159" t="s">
        <v>55</v>
      </c>
      <c r="D117" s="295">
        <v>1</v>
      </c>
      <c r="E117" s="311"/>
      <c r="F117" s="252">
        <f t="shared" si="1"/>
        <v>0</v>
      </c>
    </row>
    <row r="118" spans="1:6" s="127" customFormat="1" ht="76.5">
      <c r="A118" s="212" t="s">
        <v>49</v>
      </c>
      <c r="B118" s="209" t="s">
        <v>433</v>
      </c>
      <c r="C118" s="159"/>
      <c r="D118" s="295"/>
      <c r="E118" s="311"/>
      <c r="F118" s="252">
        <f t="shared" si="1"/>
        <v>0</v>
      </c>
    </row>
    <row r="119" spans="1:6" s="216" customFormat="1" ht="53.25" customHeight="1">
      <c r="A119" s="213"/>
      <c r="B119" s="214" t="s">
        <v>434</v>
      </c>
      <c r="C119" s="215"/>
      <c r="D119" s="325"/>
      <c r="E119" s="312"/>
      <c r="F119" s="252">
        <f t="shared" si="1"/>
        <v>0</v>
      </c>
    </row>
    <row r="120" spans="1:6" s="127" customFormat="1" ht="38.25">
      <c r="A120" s="212"/>
      <c r="B120" s="217" t="s">
        <v>369</v>
      </c>
      <c r="C120" s="218"/>
      <c r="D120" s="326"/>
      <c r="E120" s="313"/>
      <c r="F120" s="252">
        <f t="shared" si="1"/>
        <v>0</v>
      </c>
    </row>
    <row r="121" spans="1:6" s="127" customFormat="1" ht="25.5">
      <c r="A121" s="212"/>
      <c r="B121" s="217" t="s">
        <v>370</v>
      </c>
      <c r="C121" s="218"/>
      <c r="D121" s="326"/>
      <c r="E121" s="313"/>
      <c r="F121" s="252">
        <f t="shared" si="1"/>
        <v>0</v>
      </c>
    </row>
    <row r="122" spans="1:6" s="127" customFormat="1">
      <c r="A122" s="212"/>
      <c r="B122" s="219" t="s">
        <v>371</v>
      </c>
      <c r="C122" s="159" t="s">
        <v>55</v>
      </c>
      <c r="D122" s="295">
        <v>1</v>
      </c>
      <c r="E122" s="311"/>
      <c r="F122" s="252">
        <f t="shared" si="1"/>
        <v>0</v>
      </c>
    </row>
    <row r="123" spans="1:6" s="127" customFormat="1">
      <c r="A123" s="212"/>
      <c r="B123" s="219"/>
      <c r="C123" s="159"/>
      <c r="D123" s="295"/>
      <c r="E123" s="311"/>
      <c r="F123" s="252">
        <f t="shared" si="1"/>
        <v>0</v>
      </c>
    </row>
    <row r="124" spans="1:6" s="157" customFormat="1" ht="38.25">
      <c r="A124" s="161" t="s">
        <v>725</v>
      </c>
      <c r="B124" s="209" t="s">
        <v>435</v>
      </c>
      <c r="C124" s="159"/>
      <c r="D124" s="295"/>
      <c r="E124" s="276"/>
      <c r="F124" s="252">
        <f t="shared" si="1"/>
        <v>0</v>
      </c>
    </row>
    <row r="125" spans="1:6" s="157" customFormat="1">
      <c r="A125" s="161" t="s">
        <v>46</v>
      </c>
      <c r="B125" s="209" t="s">
        <v>374</v>
      </c>
      <c r="C125" s="159" t="s">
        <v>50</v>
      </c>
      <c r="D125" s="295">
        <f>8.9+6+14.8+5.7+8.9+14.8</f>
        <v>59.100000000000009</v>
      </c>
      <c r="E125" s="276"/>
      <c r="F125" s="252">
        <f t="shared" si="1"/>
        <v>0</v>
      </c>
    </row>
    <row r="126" spans="1:6" s="157" customFormat="1" ht="25.5">
      <c r="A126" s="161" t="s">
        <v>48</v>
      </c>
      <c r="B126" s="209" t="s">
        <v>440</v>
      </c>
      <c r="C126" s="159" t="s">
        <v>52</v>
      </c>
      <c r="D126" s="295">
        <f>11.4+1.7+9+1.7+18.1+3+9+1.7+11.4+1.7+18.1+3+5</f>
        <v>94.800000000000011</v>
      </c>
      <c r="E126" s="276"/>
      <c r="F126" s="252">
        <f t="shared" si="1"/>
        <v>0</v>
      </c>
    </row>
    <row r="127" spans="1:6" s="157" customFormat="1" ht="27">
      <c r="A127" s="161" t="s">
        <v>49</v>
      </c>
      <c r="B127" s="177" t="s">
        <v>437</v>
      </c>
      <c r="D127" s="323"/>
      <c r="E127" s="310"/>
      <c r="F127" s="252">
        <f t="shared" si="1"/>
        <v>0</v>
      </c>
    </row>
    <row r="128" spans="1:6" s="157" customFormat="1" ht="27">
      <c r="A128" s="161" t="s">
        <v>63</v>
      </c>
      <c r="B128" s="177" t="s">
        <v>436</v>
      </c>
      <c r="C128" s="159"/>
      <c r="D128" s="295"/>
      <c r="E128" s="311"/>
      <c r="F128" s="252">
        <f t="shared" si="1"/>
        <v>0</v>
      </c>
    </row>
    <row r="129" spans="1:6" s="157" customFormat="1">
      <c r="A129" s="161"/>
      <c r="B129" s="239" t="s">
        <v>439</v>
      </c>
      <c r="C129" s="159"/>
      <c r="D129" s="295"/>
      <c r="E129" s="311"/>
      <c r="F129" s="252">
        <f t="shared" si="1"/>
        <v>0</v>
      </c>
    </row>
    <row r="130" spans="1:6" s="157" customFormat="1" ht="13.5" customHeight="1">
      <c r="A130" s="161"/>
      <c r="B130" s="177" t="s">
        <v>438</v>
      </c>
      <c r="D130" s="323"/>
      <c r="E130" s="310"/>
      <c r="F130" s="252">
        <f t="shared" si="1"/>
        <v>0</v>
      </c>
    </row>
    <row r="131" spans="1:6" s="157" customFormat="1" ht="27">
      <c r="A131" s="161"/>
      <c r="B131" s="177" t="s">
        <v>375</v>
      </c>
      <c r="C131" s="159"/>
      <c r="D131" s="295"/>
      <c r="E131" s="311"/>
      <c r="F131" s="252">
        <f t="shared" si="1"/>
        <v>0</v>
      </c>
    </row>
    <row r="132" spans="1:6" s="157" customFormat="1">
      <c r="A132" s="161"/>
      <c r="B132" s="177" t="s">
        <v>376</v>
      </c>
      <c r="C132" s="159" t="s">
        <v>52</v>
      </c>
      <c r="D132" s="295">
        <v>164</v>
      </c>
      <c r="E132" s="311"/>
      <c r="F132" s="252">
        <f t="shared" si="1"/>
        <v>0</v>
      </c>
    </row>
    <row r="133" spans="1:6" s="157" customFormat="1">
      <c r="A133" s="161"/>
      <c r="B133" s="177" t="s">
        <v>377</v>
      </c>
      <c r="C133" s="159" t="s">
        <v>52</v>
      </c>
      <c r="D133" s="295">
        <v>12.8</v>
      </c>
      <c r="E133" s="311"/>
      <c r="F133" s="252">
        <f t="shared" si="1"/>
        <v>0</v>
      </c>
    </row>
    <row r="134" spans="1:6" s="157" customFormat="1" ht="51">
      <c r="A134" s="161" t="s">
        <v>59</v>
      </c>
      <c r="B134" s="209" t="s">
        <v>378</v>
      </c>
      <c r="C134" s="159"/>
      <c r="D134" s="295"/>
      <c r="E134" s="276"/>
      <c r="F134" s="252">
        <f t="shared" si="1"/>
        <v>0</v>
      </c>
    </row>
    <row r="135" spans="1:6" s="157" customFormat="1" ht="25.5">
      <c r="A135" s="161"/>
      <c r="B135" s="209" t="s">
        <v>379</v>
      </c>
      <c r="C135" s="159" t="s">
        <v>50</v>
      </c>
      <c r="D135" s="295">
        <v>59.1</v>
      </c>
      <c r="E135" s="311"/>
      <c r="F135" s="252">
        <f t="shared" si="1"/>
        <v>0</v>
      </c>
    </row>
    <row r="136" spans="1:6" s="157" customFormat="1" ht="51">
      <c r="A136" s="161" t="s">
        <v>60</v>
      </c>
      <c r="B136" s="209" t="s">
        <v>441</v>
      </c>
      <c r="C136" s="159" t="s">
        <v>55</v>
      </c>
      <c r="D136" s="295">
        <v>3</v>
      </c>
      <c r="E136" s="311"/>
      <c r="F136" s="252">
        <f t="shared" ref="F136:F198" si="2">$D136*E136</f>
        <v>0</v>
      </c>
    </row>
    <row r="137" spans="1:6" s="157" customFormat="1">
      <c r="A137" s="161"/>
      <c r="B137" s="209"/>
      <c r="C137" s="159"/>
      <c r="D137" s="295"/>
      <c r="E137" s="311"/>
      <c r="F137" s="252">
        <f t="shared" si="2"/>
        <v>0</v>
      </c>
    </row>
    <row r="138" spans="1:6" s="157" customFormat="1" ht="76.5">
      <c r="A138" s="161" t="s">
        <v>726</v>
      </c>
      <c r="B138" s="220" t="s">
        <v>442</v>
      </c>
      <c r="C138" s="159" t="s">
        <v>55</v>
      </c>
      <c r="D138" s="295">
        <v>1</v>
      </c>
      <c r="E138" s="311"/>
      <c r="F138" s="252">
        <f t="shared" si="2"/>
        <v>0</v>
      </c>
    </row>
    <row r="139" spans="1:6" s="157" customFormat="1">
      <c r="A139" s="161"/>
      <c r="B139" s="209"/>
      <c r="C139" s="159"/>
      <c r="D139" s="295"/>
      <c r="E139" s="311"/>
      <c r="F139" s="252">
        <f t="shared" si="2"/>
        <v>0</v>
      </c>
    </row>
    <row r="140" spans="1:6" s="157" customFormat="1" ht="76.5">
      <c r="A140" s="161" t="s">
        <v>727</v>
      </c>
      <c r="B140" s="220" t="s">
        <v>380</v>
      </c>
      <c r="D140" s="323"/>
      <c r="E140" s="310"/>
      <c r="F140" s="252">
        <f t="shared" si="2"/>
        <v>0</v>
      </c>
    </row>
    <row r="141" spans="1:6" s="157" customFormat="1" ht="216.75">
      <c r="A141" s="161"/>
      <c r="B141" s="209" t="s">
        <v>423</v>
      </c>
      <c r="C141" s="159" t="s">
        <v>55</v>
      </c>
      <c r="D141" s="295">
        <v>1</v>
      </c>
      <c r="E141" s="311"/>
      <c r="F141" s="252">
        <f t="shared" si="2"/>
        <v>0</v>
      </c>
    </row>
    <row r="142" spans="1:6" s="157" customFormat="1">
      <c r="A142" s="161"/>
      <c r="B142" s="209"/>
      <c r="C142" s="159"/>
      <c r="D142" s="295"/>
      <c r="E142" s="311"/>
      <c r="F142" s="252">
        <f t="shared" si="2"/>
        <v>0</v>
      </c>
    </row>
    <row r="143" spans="1:6" s="157" customFormat="1" ht="63.75">
      <c r="A143" s="161" t="s">
        <v>728</v>
      </c>
      <c r="B143" s="220" t="s">
        <v>443</v>
      </c>
      <c r="D143" s="323"/>
      <c r="E143" s="310"/>
      <c r="F143" s="252">
        <f t="shared" si="2"/>
        <v>0</v>
      </c>
    </row>
    <row r="144" spans="1:6" s="157" customFormat="1" ht="38.25">
      <c r="A144" s="161"/>
      <c r="B144" s="220" t="s">
        <v>831</v>
      </c>
      <c r="D144" s="323"/>
      <c r="E144" s="310"/>
      <c r="F144" s="252">
        <f t="shared" si="2"/>
        <v>0</v>
      </c>
    </row>
    <row r="145" spans="1:6" s="157" customFormat="1" ht="25.5">
      <c r="A145" s="161" t="s">
        <v>46</v>
      </c>
      <c r="B145" s="220" t="s">
        <v>381</v>
      </c>
      <c r="C145" s="159" t="s">
        <v>56</v>
      </c>
      <c r="D145" s="295">
        <v>380</v>
      </c>
      <c r="E145" s="311"/>
      <c r="F145" s="252">
        <f t="shared" si="2"/>
        <v>0</v>
      </c>
    </row>
    <row r="146" spans="1:6" s="157" customFormat="1" ht="25.5">
      <c r="A146" s="161" t="s">
        <v>48</v>
      </c>
      <c r="B146" s="220" t="s">
        <v>832</v>
      </c>
      <c r="C146" s="159" t="s">
        <v>50</v>
      </c>
      <c r="D146" s="295">
        <v>30</v>
      </c>
      <c r="E146" s="311"/>
      <c r="F146" s="252">
        <f t="shared" si="2"/>
        <v>0</v>
      </c>
    </row>
    <row r="147" spans="1:6" s="157" customFormat="1" ht="25.5">
      <c r="A147" s="161" t="s">
        <v>49</v>
      </c>
      <c r="B147" s="220" t="s">
        <v>444</v>
      </c>
      <c r="C147" s="159" t="s">
        <v>52</v>
      </c>
      <c r="D147" s="295">
        <v>17</v>
      </c>
      <c r="E147" s="311"/>
      <c r="F147" s="252">
        <f t="shared" si="2"/>
        <v>0</v>
      </c>
    </row>
    <row r="148" spans="1:6" s="157" customFormat="1" ht="51">
      <c r="A148" s="161" t="s">
        <v>59</v>
      </c>
      <c r="B148" s="220" t="s">
        <v>445</v>
      </c>
      <c r="C148" s="159" t="s">
        <v>55</v>
      </c>
      <c r="D148" s="295">
        <v>1</v>
      </c>
      <c r="E148" s="311"/>
      <c r="F148" s="252">
        <f t="shared" si="2"/>
        <v>0</v>
      </c>
    </row>
    <row r="149" spans="1:6" s="157" customFormat="1">
      <c r="A149" s="161"/>
      <c r="B149" s="155"/>
      <c r="C149" s="159"/>
      <c r="D149" s="295"/>
      <c r="E149" s="276"/>
      <c r="F149" s="252">
        <f t="shared" si="2"/>
        <v>0</v>
      </c>
    </row>
    <row r="150" spans="1:6" s="157" customFormat="1" ht="51">
      <c r="A150" s="161" t="s">
        <v>729</v>
      </c>
      <c r="B150" s="220" t="s">
        <v>446</v>
      </c>
      <c r="D150" s="323"/>
      <c r="E150" s="310"/>
      <c r="F150" s="252">
        <f t="shared" si="2"/>
        <v>0</v>
      </c>
    </row>
    <row r="151" spans="1:6" s="157" customFormat="1">
      <c r="A151" s="161"/>
      <c r="B151" s="220"/>
      <c r="C151" s="159"/>
      <c r="D151" s="295"/>
      <c r="E151" s="311"/>
      <c r="F151" s="252">
        <f t="shared" si="2"/>
        <v>0</v>
      </c>
    </row>
    <row r="152" spans="1:6" s="157" customFormat="1" ht="25.5">
      <c r="A152" s="161"/>
      <c r="B152" s="221" t="s">
        <v>711</v>
      </c>
      <c r="C152" s="159"/>
      <c r="D152" s="295"/>
      <c r="E152" s="311"/>
      <c r="F152" s="252">
        <f t="shared" si="2"/>
        <v>0</v>
      </c>
    </row>
    <row r="153" spans="1:6" s="157" customFormat="1">
      <c r="A153" s="161"/>
      <c r="B153" s="220" t="s">
        <v>382</v>
      </c>
      <c r="C153" s="159"/>
      <c r="D153" s="295"/>
      <c r="E153" s="311"/>
      <c r="F153" s="252">
        <f t="shared" si="2"/>
        <v>0</v>
      </c>
    </row>
    <row r="154" spans="1:6" s="157" customFormat="1" ht="25.5">
      <c r="A154" s="161"/>
      <c r="B154" s="220" t="s">
        <v>448</v>
      </c>
      <c r="C154" s="159"/>
      <c r="D154" s="295"/>
      <c r="E154" s="311"/>
      <c r="F154" s="252">
        <f t="shared" si="2"/>
        <v>0</v>
      </c>
    </row>
    <row r="155" spans="1:6" s="157" customFormat="1" ht="25.5">
      <c r="A155" s="161"/>
      <c r="B155" s="220" t="s">
        <v>447</v>
      </c>
      <c r="C155" s="159"/>
      <c r="D155" s="295"/>
      <c r="E155" s="311"/>
      <c r="F155" s="252">
        <f t="shared" si="2"/>
        <v>0</v>
      </c>
    </row>
    <row r="156" spans="1:6" s="157" customFormat="1" ht="38.25">
      <c r="A156" s="161"/>
      <c r="B156" s="220" t="s">
        <v>712</v>
      </c>
      <c r="D156" s="323"/>
      <c r="E156" s="310"/>
      <c r="F156" s="252">
        <f t="shared" si="2"/>
        <v>0</v>
      </c>
    </row>
    <row r="157" spans="1:6" s="157" customFormat="1" ht="25.5">
      <c r="A157" s="161"/>
      <c r="B157" s="220" t="s">
        <v>383</v>
      </c>
      <c r="C157" s="159" t="s">
        <v>55</v>
      </c>
      <c r="D157" s="295">
        <v>2</v>
      </c>
      <c r="E157" s="311"/>
      <c r="F157" s="252">
        <f t="shared" si="2"/>
        <v>0</v>
      </c>
    </row>
    <row r="158" spans="1:6" s="157" customFormat="1">
      <c r="A158" s="161"/>
      <c r="B158" s="220"/>
      <c r="C158" s="159"/>
      <c r="D158" s="295"/>
      <c r="E158" s="311"/>
      <c r="F158" s="252">
        <f t="shared" si="2"/>
        <v>0</v>
      </c>
    </row>
    <row r="159" spans="1:6" s="157" customFormat="1" ht="51">
      <c r="A159" s="161" t="s">
        <v>730</v>
      </c>
      <c r="B159" s="220" t="s">
        <v>449</v>
      </c>
      <c r="D159" s="323"/>
      <c r="E159" s="310"/>
      <c r="F159" s="252">
        <f t="shared" si="2"/>
        <v>0</v>
      </c>
    </row>
    <row r="160" spans="1:6" s="157" customFormat="1" ht="51">
      <c r="A160" s="161"/>
      <c r="B160" s="220" t="s">
        <v>620</v>
      </c>
      <c r="D160" s="323"/>
      <c r="E160" s="310"/>
      <c r="F160" s="252">
        <f t="shared" si="2"/>
        <v>0</v>
      </c>
    </row>
    <row r="161" spans="1:6" s="157" customFormat="1" ht="38.25">
      <c r="A161" s="161" t="s">
        <v>46</v>
      </c>
      <c r="B161" s="220" t="s">
        <v>713</v>
      </c>
      <c r="C161" s="159" t="s">
        <v>54</v>
      </c>
      <c r="D161" s="160">
        <v>2</v>
      </c>
      <c r="E161" s="311"/>
      <c r="F161" s="252">
        <f t="shared" si="2"/>
        <v>0</v>
      </c>
    </row>
    <row r="162" spans="1:6" s="157" customFormat="1">
      <c r="A162" s="161"/>
      <c r="B162" s="220"/>
      <c r="C162" s="159"/>
      <c r="D162" s="160"/>
      <c r="E162" s="311"/>
      <c r="F162" s="252">
        <f t="shared" si="2"/>
        <v>0</v>
      </c>
    </row>
    <row r="163" spans="1:6" s="157" customFormat="1" ht="38.25">
      <c r="A163" s="161" t="s">
        <v>384</v>
      </c>
      <c r="B163" s="220" t="s">
        <v>714</v>
      </c>
      <c r="C163" s="159" t="s">
        <v>54</v>
      </c>
      <c r="D163" s="160">
        <v>2</v>
      </c>
      <c r="E163" s="311"/>
      <c r="F163" s="252">
        <f t="shared" si="2"/>
        <v>0</v>
      </c>
    </row>
    <row r="164" spans="1:6" s="157" customFormat="1">
      <c r="A164" s="161"/>
      <c r="B164" s="220"/>
      <c r="C164" s="159"/>
      <c r="D164" s="160"/>
      <c r="E164" s="311"/>
      <c r="F164" s="252">
        <f t="shared" si="2"/>
        <v>0</v>
      </c>
    </row>
    <row r="165" spans="1:6" s="157" customFormat="1" ht="38.25">
      <c r="A165" s="161" t="s">
        <v>49</v>
      </c>
      <c r="B165" s="220" t="s">
        <v>715</v>
      </c>
      <c r="C165" s="159" t="s">
        <v>54</v>
      </c>
      <c r="D165" s="160">
        <v>2</v>
      </c>
      <c r="E165" s="311"/>
      <c r="F165" s="252">
        <f t="shared" si="2"/>
        <v>0</v>
      </c>
    </row>
    <row r="166" spans="1:6" s="157" customFormat="1">
      <c r="A166" s="161"/>
      <c r="B166" s="220"/>
      <c r="C166" s="159"/>
      <c r="D166" s="160"/>
      <c r="E166" s="311"/>
      <c r="F166" s="252">
        <f t="shared" si="2"/>
        <v>0</v>
      </c>
    </row>
    <row r="167" spans="1:6" s="157" customFormat="1" ht="25.5">
      <c r="A167" s="161" t="s">
        <v>59</v>
      </c>
      <c r="B167" s="220" t="s">
        <v>716</v>
      </c>
      <c r="C167" s="159" t="s">
        <v>54</v>
      </c>
      <c r="D167" s="160">
        <v>1</v>
      </c>
      <c r="E167" s="311"/>
      <c r="F167" s="252">
        <f t="shared" si="2"/>
        <v>0</v>
      </c>
    </row>
    <row r="168" spans="1:6" s="157" customFormat="1">
      <c r="A168" s="161"/>
      <c r="C168" s="159"/>
      <c r="D168" s="295"/>
      <c r="E168" s="311"/>
      <c r="F168" s="252">
        <f t="shared" si="2"/>
        <v>0</v>
      </c>
    </row>
    <row r="169" spans="1:6" s="157" customFormat="1">
      <c r="A169" s="161"/>
      <c r="B169" s="220"/>
      <c r="C169" s="159"/>
      <c r="D169" s="295"/>
      <c r="E169" s="311"/>
      <c r="F169" s="252">
        <f t="shared" si="2"/>
        <v>0</v>
      </c>
    </row>
    <row r="170" spans="1:6" s="157" customFormat="1">
      <c r="A170" s="161"/>
      <c r="B170" s="222" t="s">
        <v>385</v>
      </c>
      <c r="C170" s="159"/>
      <c r="D170" s="295"/>
      <c r="E170" s="276"/>
      <c r="F170" s="252">
        <f t="shared" si="2"/>
        <v>0</v>
      </c>
    </row>
    <row r="171" spans="1:6" s="157" customFormat="1">
      <c r="A171" s="161"/>
      <c r="B171" s="223"/>
      <c r="C171" s="159"/>
      <c r="D171" s="295"/>
      <c r="E171" s="276"/>
      <c r="F171" s="252">
        <f t="shared" si="2"/>
        <v>0</v>
      </c>
    </row>
    <row r="172" spans="1:6" s="157" customFormat="1" ht="51">
      <c r="A172" s="154" t="s">
        <v>731</v>
      </c>
      <c r="B172" s="155" t="s">
        <v>450</v>
      </c>
      <c r="C172" s="156"/>
      <c r="D172" s="293"/>
      <c r="E172" s="275"/>
      <c r="F172" s="252">
        <f t="shared" si="2"/>
        <v>0</v>
      </c>
    </row>
    <row r="173" spans="1:6" s="157" customFormat="1">
      <c r="A173" s="161"/>
      <c r="B173" s="162"/>
      <c r="C173" s="159"/>
      <c r="D173" s="294"/>
      <c r="E173" s="276"/>
      <c r="F173" s="252">
        <f t="shared" si="2"/>
        <v>0</v>
      </c>
    </row>
    <row r="174" spans="1:6" s="157" customFormat="1">
      <c r="A174" s="154"/>
      <c r="B174" s="158" t="s">
        <v>386</v>
      </c>
      <c r="C174" s="156"/>
      <c r="D174" s="293"/>
      <c r="E174" s="275"/>
      <c r="F174" s="252">
        <f t="shared" si="2"/>
        <v>0</v>
      </c>
    </row>
    <row r="175" spans="1:6" s="157" customFormat="1" ht="25.5">
      <c r="A175" s="154"/>
      <c r="B175" s="162" t="s">
        <v>451</v>
      </c>
      <c r="C175" s="156"/>
      <c r="D175" s="293"/>
      <c r="E175" s="275"/>
      <c r="F175" s="252">
        <f t="shared" si="2"/>
        <v>0</v>
      </c>
    </row>
    <row r="176" spans="1:6" s="163" customFormat="1" ht="25.5">
      <c r="B176" s="164" t="s">
        <v>387</v>
      </c>
      <c r="C176" s="159" t="s">
        <v>50</v>
      </c>
      <c r="D176" s="294">
        <v>25</v>
      </c>
      <c r="E176" s="276"/>
      <c r="F176" s="252">
        <f t="shared" si="2"/>
        <v>0</v>
      </c>
    </row>
    <row r="177" spans="1:6" s="157" customFormat="1">
      <c r="A177" s="161"/>
      <c r="B177" s="155"/>
      <c r="C177" s="159"/>
      <c r="D177" s="295"/>
      <c r="E177" s="276"/>
      <c r="F177" s="252">
        <f t="shared" si="2"/>
        <v>0</v>
      </c>
    </row>
    <row r="178" spans="1:6" s="157" customFormat="1" ht="63.75">
      <c r="A178" s="154" t="s">
        <v>732</v>
      </c>
      <c r="B178" s="155" t="s">
        <v>388</v>
      </c>
      <c r="C178" s="156"/>
      <c r="D178" s="293"/>
      <c r="E178" s="275"/>
      <c r="F178" s="252">
        <f t="shared" si="2"/>
        <v>0</v>
      </c>
    </row>
    <row r="179" spans="1:6" s="157" customFormat="1">
      <c r="A179" s="154"/>
      <c r="B179" s="155"/>
      <c r="C179" s="156"/>
      <c r="D179" s="293"/>
      <c r="E179" s="275"/>
      <c r="F179" s="252">
        <f t="shared" si="2"/>
        <v>0</v>
      </c>
    </row>
    <row r="180" spans="1:6" s="157" customFormat="1">
      <c r="A180" s="154" t="s">
        <v>833</v>
      </c>
      <c r="B180" s="158" t="s">
        <v>389</v>
      </c>
      <c r="C180" s="156"/>
      <c r="D180" s="293"/>
      <c r="E180" s="275"/>
      <c r="F180" s="252">
        <f t="shared" si="2"/>
        <v>0</v>
      </c>
    </row>
    <row r="181" spans="1:6" s="157" customFormat="1" ht="25.5">
      <c r="A181" s="154"/>
      <c r="B181" s="162" t="s">
        <v>390</v>
      </c>
      <c r="C181" s="156"/>
      <c r="D181" s="293"/>
      <c r="E181" s="275"/>
      <c r="F181" s="252">
        <f t="shared" si="2"/>
        <v>0</v>
      </c>
    </row>
    <row r="182" spans="1:6" s="163" customFormat="1" ht="38.25">
      <c r="B182" s="174" t="s">
        <v>452</v>
      </c>
      <c r="D182" s="297"/>
      <c r="E182" s="277"/>
      <c r="F182" s="252">
        <f t="shared" si="2"/>
        <v>0</v>
      </c>
    </row>
    <row r="183" spans="1:6" s="163" customFormat="1">
      <c r="B183" s="174" t="s">
        <v>391</v>
      </c>
      <c r="D183" s="297"/>
      <c r="E183" s="277"/>
      <c r="F183" s="252">
        <f t="shared" si="2"/>
        <v>0</v>
      </c>
    </row>
    <row r="184" spans="1:6" s="157" customFormat="1" ht="25.5">
      <c r="A184" s="154"/>
      <c r="B184" s="162" t="s">
        <v>453</v>
      </c>
      <c r="C184" s="159" t="s">
        <v>50</v>
      </c>
      <c r="D184" s="294">
        <f>20.5+12.3+7.3</f>
        <v>40.099999999999994</v>
      </c>
      <c r="E184" s="276"/>
      <c r="F184" s="252">
        <f t="shared" si="2"/>
        <v>0</v>
      </c>
    </row>
    <row r="185" spans="1:6" s="157" customFormat="1">
      <c r="A185" s="161"/>
      <c r="B185" s="162"/>
      <c r="D185" s="323"/>
      <c r="E185" s="310"/>
      <c r="F185" s="252">
        <f t="shared" si="2"/>
        <v>0</v>
      </c>
    </row>
    <row r="186" spans="1:6" s="157" customFormat="1" ht="25.5">
      <c r="A186" s="154" t="s">
        <v>834</v>
      </c>
      <c r="B186" s="158" t="s">
        <v>392</v>
      </c>
      <c r="C186" s="159" t="s">
        <v>52</v>
      </c>
      <c r="D186" s="294">
        <v>1.7</v>
      </c>
      <c r="E186" s="276"/>
      <c r="F186" s="252">
        <f t="shared" si="2"/>
        <v>0</v>
      </c>
    </row>
    <row r="187" spans="1:6" s="157" customFormat="1">
      <c r="A187" s="161"/>
      <c r="B187" s="155"/>
      <c r="C187" s="159"/>
      <c r="D187" s="295"/>
      <c r="E187" s="276"/>
      <c r="F187" s="252">
        <f t="shared" si="2"/>
        <v>0</v>
      </c>
    </row>
    <row r="188" spans="1:6" s="157" customFormat="1">
      <c r="A188" s="154" t="s">
        <v>835</v>
      </c>
      <c r="B188" s="158" t="s">
        <v>393</v>
      </c>
      <c r="C188" s="156"/>
      <c r="D188" s="293"/>
      <c r="E188" s="275"/>
      <c r="F188" s="252">
        <f t="shared" si="2"/>
        <v>0</v>
      </c>
    </row>
    <row r="189" spans="1:6" s="157" customFormat="1" ht="25.5">
      <c r="A189" s="154"/>
      <c r="B189" s="162" t="s">
        <v>394</v>
      </c>
      <c r="C189" s="156"/>
      <c r="D189" s="293"/>
      <c r="E189" s="275"/>
      <c r="F189" s="252">
        <f t="shared" si="2"/>
        <v>0</v>
      </c>
    </row>
    <row r="190" spans="1:6" s="163" customFormat="1" ht="38.25">
      <c r="B190" s="174" t="s">
        <v>395</v>
      </c>
      <c r="C190" s="159" t="s">
        <v>50</v>
      </c>
      <c r="D190" s="294">
        <v>29.7</v>
      </c>
      <c r="E190" s="276"/>
      <c r="F190" s="252">
        <f t="shared" si="2"/>
        <v>0</v>
      </c>
    </row>
    <row r="191" spans="1:6" s="163" customFormat="1">
      <c r="B191" s="174"/>
      <c r="C191" s="159"/>
      <c r="D191" s="294"/>
      <c r="E191" s="276"/>
      <c r="F191" s="252">
        <f t="shared" si="2"/>
        <v>0</v>
      </c>
    </row>
    <row r="192" spans="1:6" s="157" customFormat="1">
      <c r="A192" s="154" t="s">
        <v>836</v>
      </c>
      <c r="B192" s="158" t="s">
        <v>621</v>
      </c>
      <c r="C192" s="156"/>
      <c r="D192" s="293"/>
      <c r="E192" s="275"/>
      <c r="F192" s="252">
        <f t="shared" si="2"/>
        <v>0</v>
      </c>
    </row>
    <row r="193" spans="1:256" s="157" customFormat="1" ht="25.5">
      <c r="A193" s="154"/>
      <c r="B193" s="162" t="s">
        <v>622</v>
      </c>
      <c r="C193" s="156"/>
      <c r="D193" s="293"/>
      <c r="E193" s="275"/>
      <c r="F193" s="252">
        <f t="shared" si="2"/>
        <v>0</v>
      </c>
    </row>
    <row r="194" spans="1:256" s="163" customFormat="1" ht="25.5">
      <c r="B194" s="174" t="s">
        <v>623</v>
      </c>
      <c r="C194" s="159" t="s">
        <v>50</v>
      </c>
      <c r="D194" s="294">
        <v>25</v>
      </c>
      <c r="E194" s="276"/>
      <c r="F194" s="252">
        <f t="shared" si="2"/>
        <v>0</v>
      </c>
    </row>
    <row r="195" spans="1:256" s="163" customFormat="1">
      <c r="B195" s="174"/>
      <c r="C195" s="159"/>
      <c r="D195" s="294"/>
      <c r="E195" s="276"/>
      <c r="F195" s="252">
        <f t="shared" si="2"/>
        <v>0</v>
      </c>
    </row>
    <row r="196" spans="1:256" s="157" customFormat="1" ht="63.75">
      <c r="A196" s="161" t="s">
        <v>733</v>
      </c>
      <c r="B196" s="162" t="s">
        <v>717</v>
      </c>
      <c r="C196" s="159" t="s">
        <v>54</v>
      </c>
      <c r="D196" s="380">
        <v>1</v>
      </c>
      <c r="E196" s="276"/>
      <c r="F196" s="252">
        <f t="shared" si="2"/>
        <v>0</v>
      </c>
    </row>
    <row r="197" spans="1:256" s="157" customFormat="1">
      <c r="A197" s="161"/>
      <c r="B197" s="155"/>
      <c r="C197" s="159"/>
      <c r="D197" s="295"/>
      <c r="E197" s="276"/>
      <c r="F197" s="252">
        <f t="shared" si="2"/>
        <v>0</v>
      </c>
    </row>
    <row r="198" spans="1:256" s="157" customFormat="1">
      <c r="A198" s="161"/>
      <c r="B198" s="222" t="s">
        <v>396</v>
      </c>
      <c r="C198" s="159"/>
      <c r="D198" s="295"/>
      <c r="E198" s="276"/>
      <c r="F198" s="252">
        <f t="shared" si="2"/>
        <v>0</v>
      </c>
    </row>
    <row r="199" spans="1:256" s="157" customFormat="1">
      <c r="A199" s="161"/>
      <c r="B199" s="223"/>
      <c r="C199" s="159"/>
      <c r="D199" s="295"/>
      <c r="E199" s="276"/>
      <c r="F199" s="252">
        <f t="shared" ref="F199:F249" si="3">$D199*E199</f>
        <v>0</v>
      </c>
    </row>
    <row r="200" spans="1:256" s="157" customFormat="1" ht="25.5">
      <c r="A200" s="161" t="s">
        <v>758</v>
      </c>
      <c r="B200" s="206" t="s">
        <v>455</v>
      </c>
      <c r="C200" s="159"/>
      <c r="D200" s="295"/>
      <c r="E200" s="276"/>
      <c r="F200" s="252">
        <f t="shared" si="3"/>
        <v>0</v>
      </c>
    </row>
    <row r="201" spans="1:256" s="224" customFormat="1" ht="89.25">
      <c r="A201" s="161"/>
      <c r="B201" s="206" t="s">
        <v>456</v>
      </c>
      <c r="C201" s="159"/>
      <c r="D201" s="295"/>
      <c r="E201" s="276"/>
      <c r="F201" s="252">
        <f t="shared" si="3"/>
        <v>0</v>
      </c>
      <c r="G201" s="157"/>
      <c r="H201" s="157"/>
      <c r="I201" s="157"/>
      <c r="J201" s="157"/>
      <c r="K201" s="157"/>
      <c r="L201" s="157"/>
      <c r="M201" s="157"/>
      <c r="N201" s="157"/>
      <c r="O201" s="157"/>
      <c r="P201" s="157"/>
      <c r="Q201" s="157"/>
      <c r="R201" s="157"/>
      <c r="S201" s="157"/>
      <c r="T201" s="157"/>
      <c r="U201" s="157"/>
      <c r="V201" s="157"/>
      <c r="W201" s="157"/>
      <c r="X201" s="157"/>
      <c r="Y201" s="157"/>
      <c r="Z201" s="157"/>
      <c r="AA201" s="157"/>
      <c r="AB201" s="157"/>
      <c r="AC201" s="157"/>
      <c r="AD201" s="157"/>
      <c r="AE201" s="157"/>
      <c r="AF201" s="157"/>
      <c r="AG201" s="157"/>
      <c r="AH201" s="157"/>
      <c r="AI201" s="157"/>
      <c r="AJ201" s="157"/>
      <c r="AK201" s="157"/>
      <c r="AL201" s="157"/>
      <c r="AM201" s="157"/>
      <c r="AN201" s="157"/>
      <c r="AO201" s="157"/>
      <c r="AP201" s="157"/>
      <c r="AQ201" s="157"/>
      <c r="AR201" s="157"/>
      <c r="AS201" s="157"/>
      <c r="AT201" s="157"/>
      <c r="AU201" s="157"/>
      <c r="AV201" s="157"/>
      <c r="AW201" s="157"/>
      <c r="AX201" s="157"/>
      <c r="AY201" s="157"/>
      <c r="AZ201" s="157"/>
      <c r="BA201" s="157"/>
      <c r="BB201" s="157"/>
      <c r="BC201" s="157"/>
      <c r="BD201" s="157"/>
      <c r="BE201" s="157"/>
      <c r="BF201" s="157"/>
      <c r="BG201" s="157"/>
      <c r="BH201" s="157"/>
      <c r="BI201" s="157"/>
      <c r="BJ201" s="157"/>
      <c r="BK201" s="157"/>
      <c r="BL201" s="157"/>
      <c r="BM201" s="157"/>
      <c r="BN201" s="157"/>
      <c r="BO201" s="157"/>
      <c r="BP201" s="157"/>
      <c r="BQ201" s="157"/>
      <c r="BR201" s="157"/>
      <c r="BS201" s="157"/>
      <c r="BT201" s="157"/>
      <c r="BU201" s="157"/>
      <c r="BV201" s="157"/>
      <c r="BW201" s="157"/>
      <c r="BX201" s="157"/>
      <c r="BY201" s="157"/>
      <c r="BZ201" s="157"/>
      <c r="CA201" s="157"/>
      <c r="CB201" s="157"/>
      <c r="CC201" s="157"/>
      <c r="CD201" s="157"/>
      <c r="CE201" s="157"/>
      <c r="CF201" s="157"/>
      <c r="CG201" s="157"/>
      <c r="CH201" s="157"/>
      <c r="CI201" s="157"/>
      <c r="CJ201" s="157"/>
      <c r="CK201" s="157"/>
      <c r="CL201" s="157"/>
      <c r="CM201" s="157"/>
      <c r="CN201" s="157"/>
      <c r="CO201" s="157"/>
      <c r="CP201" s="157"/>
      <c r="CQ201" s="157"/>
      <c r="CR201" s="157"/>
      <c r="CS201" s="157"/>
      <c r="CT201" s="157"/>
      <c r="CU201" s="157"/>
      <c r="CV201" s="157"/>
      <c r="CW201" s="157"/>
      <c r="CX201" s="157"/>
      <c r="CY201" s="157"/>
      <c r="CZ201" s="157"/>
      <c r="DA201" s="157"/>
      <c r="DB201" s="157"/>
      <c r="DC201" s="157"/>
      <c r="DD201" s="157"/>
      <c r="DE201" s="157"/>
      <c r="DF201" s="157"/>
      <c r="DG201" s="157"/>
      <c r="DH201" s="157"/>
      <c r="DI201" s="157"/>
      <c r="DJ201" s="157"/>
      <c r="DK201" s="157"/>
      <c r="DL201" s="157"/>
      <c r="DM201" s="157"/>
      <c r="DN201" s="157"/>
      <c r="DO201" s="157"/>
      <c r="DP201" s="157"/>
      <c r="DQ201" s="157"/>
      <c r="DR201" s="157"/>
      <c r="DS201" s="157"/>
      <c r="DT201" s="157"/>
      <c r="DU201" s="157"/>
      <c r="DV201" s="157"/>
      <c r="DW201" s="157"/>
      <c r="DX201" s="157"/>
      <c r="DY201" s="157"/>
      <c r="DZ201" s="157"/>
      <c r="EA201" s="157"/>
      <c r="EB201" s="157"/>
      <c r="EC201" s="157"/>
      <c r="ED201" s="157"/>
      <c r="EE201" s="157"/>
      <c r="EF201" s="157"/>
      <c r="EG201" s="157"/>
      <c r="EH201" s="157"/>
      <c r="EI201" s="157"/>
      <c r="EJ201" s="157"/>
      <c r="EK201" s="157"/>
      <c r="EL201" s="157"/>
      <c r="EM201" s="157"/>
      <c r="EN201" s="157"/>
      <c r="EO201" s="157"/>
      <c r="EP201" s="157"/>
      <c r="EQ201" s="157"/>
      <c r="ER201" s="157"/>
      <c r="ES201" s="157"/>
      <c r="ET201" s="157"/>
      <c r="EU201" s="157"/>
      <c r="EV201" s="157"/>
      <c r="EW201" s="157"/>
      <c r="EX201" s="157"/>
      <c r="EY201" s="157"/>
      <c r="EZ201" s="157"/>
      <c r="FA201" s="157"/>
      <c r="FB201" s="157"/>
      <c r="FC201" s="157"/>
      <c r="FD201" s="157"/>
      <c r="FE201" s="157"/>
      <c r="FF201" s="157"/>
      <c r="FG201" s="157"/>
      <c r="FH201" s="157"/>
      <c r="FI201" s="157"/>
      <c r="FJ201" s="157"/>
      <c r="FK201" s="157"/>
      <c r="FL201" s="157"/>
      <c r="FM201" s="157"/>
      <c r="FN201" s="157"/>
      <c r="FO201" s="157"/>
      <c r="FP201" s="157"/>
      <c r="FQ201" s="157"/>
      <c r="FR201" s="157"/>
      <c r="FS201" s="157"/>
      <c r="FT201" s="157"/>
      <c r="FU201" s="157"/>
      <c r="FV201" s="157"/>
      <c r="FW201" s="157"/>
      <c r="FX201" s="157"/>
      <c r="FY201" s="157"/>
      <c r="FZ201" s="157"/>
      <c r="GA201" s="157"/>
      <c r="GB201" s="157"/>
      <c r="GC201" s="157"/>
      <c r="GD201" s="157"/>
      <c r="GE201" s="157"/>
      <c r="GF201" s="157"/>
      <c r="GG201" s="157"/>
      <c r="GH201" s="157"/>
      <c r="GI201" s="157"/>
      <c r="GJ201" s="157"/>
      <c r="GK201" s="157"/>
      <c r="GL201" s="157"/>
      <c r="GM201" s="157"/>
      <c r="GN201" s="157"/>
      <c r="GO201" s="157"/>
      <c r="GP201" s="157"/>
      <c r="GQ201" s="157"/>
      <c r="GR201" s="157"/>
      <c r="GS201" s="157"/>
      <c r="GT201" s="157"/>
      <c r="GU201" s="157"/>
      <c r="GV201" s="157"/>
      <c r="GW201" s="157"/>
      <c r="GX201" s="157"/>
      <c r="GY201" s="157"/>
      <c r="GZ201" s="157"/>
      <c r="HA201" s="157"/>
      <c r="HB201" s="157"/>
      <c r="HC201" s="157"/>
      <c r="HD201" s="157"/>
      <c r="HE201" s="157"/>
      <c r="HF201" s="157"/>
      <c r="HG201" s="157"/>
      <c r="HH201" s="157"/>
      <c r="HI201" s="157"/>
      <c r="HJ201" s="157"/>
      <c r="HK201" s="157"/>
      <c r="HL201" s="157"/>
      <c r="HM201" s="157"/>
      <c r="HN201" s="157"/>
      <c r="HO201" s="157"/>
      <c r="HP201" s="157"/>
      <c r="HQ201" s="157"/>
      <c r="HR201" s="157"/>
      <c r="HS201" s="157"/>
      <c r="HT201" s="157"/>
      <c r="HU201" s="157"/>
      <c r="HV201" s="157"/>
      <c r="HW201" s="157"/>
      <c r="HX201" s="157"/>
      <c r="HY201" s="157"/>
      <c r="HZ201" s="157"/>
      <c r="IA201" s="157"/>
      <c r="IB201" s="157"/>
      <c r="IC201" s="157"/>
      <c r="ID201" s="157"/>
      <c r="IE201" s="157"/>
      <c r="IF201" s="157"/>
      <c r="IG201" s="157"/>
      <c r="IH201" s="157"/>
      <c r="II201" s="157"/>
      <c r="IJ201" s="157"/>
      <c r="IK201" s="157"/>
      <c r="IL201" s="157"/>
      <c r="IM201" s="157"/>
      <c r="IN201" s="157"/>
      <c r="IO201" s="157"/>
      <c r="IP201" s="157"/>
      <c r="IQ201" s="157"/>
      <c r="IR201" s="157"/>
      <c r="IS201" s="157"/>
      <c r="IT201" s="157"/>
      <c r="IU201" s="157"/>
      <c r="IV201" s="157"/>
    </row>
    <row r="202" spans="1:256" s="224" customFormat="1" ht="25.5">
      <c r="A202" s="225"/>
      <c r="B202" s="226" t="s">
        <v>397</v>
      </c>
      <c r="C202" s="168"/>
      <c r="D202" s="327"/>
      <c r="E202" s="244"/>
      <c r="F202" s="252">
        <f t="shared" si="3"/>
        <v>0</v>
      </c>
      <c r="H202" s="226"/>
      <c r="I202" s="227"/>
      <c r="J202" s="227"/>
      <c r="K202" s="227"/>
      <c r="L202" s="227"/>
      <c r="M202" s="227"/>
      <c r="N202" s="227"/>
      <c r="O202" s="227"/>
      <c r="P202" s="227"/>
      <c r="Q202" s="227"/>
      <c r="R202" s="227"/>
    </row>
    <row r="203" spans="1:256" s="224" customFormat="1" ht="51">
      <c r="A203" s="225"/>
      <c r="B203" s="226" t="s">
        <v>457</v>
      </c>
      <c r="C203" s="168"/>
      <c r="D203" s="327"/>
      <c r="E203" s="244"/>
      <c r="F203" s="252">
        <f t="shared" si="3"/>
        <v>0</v>
      </c>
      <c r="H203" s="226"/>
      <c r="I203" s="227"/>
      <c r="J203" s="227"/>
      <c r="K203" s="227"/>
      <c r="L203" s="227"/>
      <c r="M203" s="227"/>
      <c r="N203" s="227"/>
      <c r="O203" s="227"/>
      <c r="P203" s="227"/>
      <c r="Q203" s="227"/>
      <c r="R203" s="227"/>
    </row>
    <row r="204" spans="1:256" s="224" customFormat="1" ht="63.75">
      <c r="A204" s="225"/>
      <c r="B204" s="226" t="s">
        <v>458</v>
      </c>
      <c r="C204" s="168"/>
      <c r="D204" s="327"/>
      <c r="E204" s="244"/>
      <c r="F204" s="252">
        <f t="shared" si="3"/>
        <v>0</v>
      </c>
      <c r="H204" s="226"/>
      <c r="I204" s="227"/>
      <c r="J204" s="227"/>
      <c r="K204" s="227"/>
      <c r="L204" s="227"/>
      <c r="M204" s="227"/>
      <c r="N204" s="227"/>
      <c r="O204" s="227"/>
      <c r="P204" s="227"/>
      <c r="Q204" s="227"/>
      <c r="R204" s="227"/>
    </row>
    <row r="205" spans="1:256" s="224" customFormat="1" ht="38.25">
      <c r="A205" s="225"/>
      <c r="B205" s="226" t="s">
        <v>459</v>
      </c>
      <c r="C205" s="168"/>
      <c r="D205" s="327"/>
      <c r="E205" s="244"/>
      <c r="F205" s="252">
        <f t="shared" si="3"/>
        <v>0</v>
      </c>
      <c r="H205" s="226"/>
      <c r="I205" s="227"/>
      <c r="J205" s="227"/>
      <c r="K205" s="227"/>
      <c r="L205" s="227"/>
      <c r="M205" s="227"/>
      <c r="N205" s="227"/>
      <c r="O205" s="227"/>
      <c r="P205" s="227"/>
      <c r="Q205" s="227"/>
      <c r="R205" s="227"/>
    </row>
    <row r="206" spans="1:256" s="157" customFormat="1">
      <c r="A206" s="225"/>
      <c r="B206" s="226" t="s">
        <v>399</v>
      </c>
      <c r="C206" s="159" t="s">
        <v>50</v>
      </c>
      <c r="D206" s="295">
        <f>92.1+10+62</f>
        <v>164.1</v>
      </c>
      <c r="E206" s="311"/>
      <c r="F206" s="252">
        <f t="shared" si="3"/>
        <v>0</v>
      </c>
      <c r="G206" s="226"/>
      <c r="H206" s="227"/>
      <c r="I206" s="227"/>
      <c r="J206" s="227"/>
      <c r="K206" s="227"/>
      <c r="L206" s="227"/>
      <c r="M206" s="227"/>
      <c r="N206" s="227"/>
      <c r="O206" s="227"/>
      <c r="P206" s="227"/>
      <c r="Q206" s="227"/>
      <c r="R206" s="224"/>
      <c r="S206" s="224"/>
      <c r="T206" s="224"/>
      <c r="U206" s="224"/>
      <c r="V206" s="224"/>
      <c r="W206" s="224"/>
      <c r="X206" s="224"/>
      <c r="Y206" s="224"/>
      <c r="Z206" s="224"/>
      <c r="AA206" s="224"/>
      <c r="AB206" s="224"/>
      <c r="AC206" s="224"/>
      <c r="AD206" s="224"/>
      <c r="AE206" s="224"/>
      <c r="AF206" s="224"/>
      <c r="AG206" s="224"/>
      <c r="AH206" s="224"/>
      <c r="AI206" s="224"/>
      <c r="AJ206" s="224"/>
      <c r="AK206" s="224"/>
      <c r="AL206" s="224"/>
      <c r="AM206" s="224"/>
      <c r="AN206" s="224"/>
      <c r="AO206" s="224"/>
      <c r="AP206" s="224"/>
      <c r="AQ206" s="224"/>
      <c r="AR206" s="224"/>
      <c r="AS206" s="224"/>
      <c r="AT206" s="224"/>
      <c r="AU206" s="224"/>
      <c r="AV206" s="224"/>
      <c r="AW206" s="224"/>
      <c r="AX206" s="224"/>
      <c r="AY206" s="224"/>
      <c r="AZ206" s="224"/>
      <c r="BA206" s="224"/>
      <c r="BB206" s="224"/>
      <c r="BC206" s="224"/>
      <c r="BD206" s="224"/>
      <c r="BE206" s="224"/>
      <c r="BF206" s="224"/>
      <c r="BG206" s="224"/>
      <c r="BH206" s="224"/>
      <c r="BI206" s="224"/>
      <c r="BJ206" s="224"/>
      <c r="BK206" s="224"/>
      <c r="BL206" s="224"/>
      <c r="BM206" s="224"/>
      <c r="BN206" s="224"/>
      <c r="BO206" s="224"/>
      <c r="BP206" s="224"/>
      <c r="BQ206" s="224"/>
      <c r="BR206" s="224"/>
      <c r="BS206" s="224"/>
      <c r="BT206" s="224"/>
      <c r="BU206" s="224"/>
      <c r="BV206" s="224"/>
      <c r="BW206" s="224"/>
      <c r="BX206" s="224"/>
      <c r="BY206" s="224"/>
      <c r="BZ206" s="224"/>
      <c r="CA206" s="224"/>
      <c r="CB206" s="224"/>
      <c r="CC206" s="224"/>
      <c r="CD206" s="224"/>
      <c r="CE206" s="224"/>
      <c r="CF206" s="224"/>
      <c r="CG206" s="224"/>
      <c r="CH206" s="224"/>
      <c r="CI206" s="224"/>
      <c r="CJ206" s="224"/>
      <c r="CK206" s="224"/>
      <c r="CL206" s="224"/>
      <c r="CM206" s="224"/>
      <c r="CN206" s="224"/>
      <c r="CO206" s="224"/>
      <c r="CP206" s="224"/>
      <c r="CQ206" s="224"/>
      <c r="CR206" s="224"/>
      <c r="CS206" s="224"/>
      <c r="CT206" s="224"/>
      <c r="CU206" s="224"/>
      <c r="CV206" s="224"/>
      <c r="CW206" s="224"/>
      <c r="CX206" s="224"/>
      <c r="CY206" s="224"/>
      <c r="CZ206" s="224"/>
      <c r="DA206" s="224"/>
      <c r="DB206" s="224"/>
      <c r="DC206" s="224"/>
      <c r="DD206" s="224"/>
      <c r="DE206" s="224"/>
      <c r="DF206" s="224"/>
      <c r="DG206" s="224"/>
      <c r="DH206" s="224"/>
      <c r="DI206" s="224"/>
      <c r="DJ206" s="224"/>
      <c r="DK206" s="224"/>
      <c r="DL206" s="224"/>
      <c r="DM206" s="224"/>
      <c r="DN206" s="224"/>
      <c r="DO206" s="224"/>
      <c r="DP206" s="224"/>
      <c r="DQ206" s="224"/>
      <c r="DR206" s="224"/>
      <c r="DS206" s="224"/>
      <c r="DT206" s="224"/>
      <c r="DU206" s="224"/>
      <c r="DV206" s="224"/>
      <c r="DW206" s="224"/>
      <c r="DX206" s="224"/>
      <c r="DY206" s="224"/>
      <c r="DZ206" s="224"/>
      <c r="EA206" s="224"/>
      <c r="EB206" s="224"/>
      <c r="EC206" s="224"/>
      <c r="ED206" s="224"/>
      <c r="EE206" s="224"/>
      <c r="EF206" s="224"/>
      <c r="EG206" s="224"/>
      <c r="EH206" s="224"/>
      <c r="EI206" s="224"/>
      <c r="EJ206" s="224"/>
      <c r="EK206" s="224"/>
      <c r="EL206" s="224"/>
      <c r="EM206" s="224"/>
      <c r="EN206" s="224"/>
      <c r="EO206" s="224"/>
      <c r="EP206" s="224"/>
      <c r="EQ206" s="224"/>
      <c r="ER206" s="224"/>
      <c r="ES206" s="224"/>
      <c r="ET206" s="224"/>
      <c r="EU206" s="224"/>
      <c r="EV206" s="224"/>
      <c r="EW206" s="224"/>
      <c r="EX206" s="224"/>
      <c r="EY206" s="224"/>
      <c r="EZ206" s="224"/>
      <c r="FA206" s="224"/>
      <c r="FB206" s="224"/>
      <c r="FC206" s="224"/>
      <c r="FD206" s="224"/>
      <c r="FE206" s="224"/>
      <c r="FF206" s="224"/>
      <c r="FG206" s="224"/>
      <c r="FH206" s="224"/>
      <c r="FI206" s="224"/>
      <c r="FJ206" s="224"/>
      <c r="FK206" s="224"/>
      <c r="FL206" s="224"/>
      <c r="FM206" s="224"/>
      <c r="FN206" s="224"/>
      <c r="FO206" s="224"/>
      <c r="FP206" s="224"/>
      <c r="FQ206" s="224"/>
      <c r="FR206" s="224"/>
      <c r="FS206" s="224"/>
      <c r="FT206" s="224"/>
      <c r="FU206" s="224"/>
      <c r="FV206" s="224"/>
      <c r="FW206" s="224"/>
      <c r="FX206" s="224"/>
      <c r="FY206" s="224"/>
      <c r="FZ206" s="224"/>
      <c r="GA206" s="224"/>
      <c r="GB206" s="224"/>
      <c r="GC206" s="224"/>
      <c r="GD206" s="224"/>
      <c r="GE206" s="224"/>
      <c r="GF206" s="224"/>
      <c r="GG206" s="224"/>
      <c r="GH206" s="224"/>
      <c r="GI206" s="224"/>
      <c r="GJ206" s="224"/>
      <c r="GK206" s="224"/>
      <c r="GL206" s="224"/>
      <c r="GM206" s="224"/>
      <c r="GN206" s="224"/>
      <c r="GO206" s="224"/>
      <c r="GP206" s="224"/>
      <c r="GQ206" s="224"/>
      <c r="GR206" s="224"/>
      <c r="GS206" s="224"/>
      <c r="GT206" s="224"/>
      <c r="GU206" s="224"/>
      <c r="GV206" s="224"/>
      <c r="GW206" s="224"/>
      <c r="GX206" s="224"/>
      <c r="GY206" s="224"/>
      <c r="GZ206" s="224"/>
      <c r="HA206" s="224"/>
      <c r="HB206" s="224"/>
      <c r="HC206" s="224"/>
      <c r="HD206" s="224"/>
      <c r="HE206" s="224"/>
      <c r="HF206" s="224"/>
      <c r="HG206" s="224"/>
      <c r="HH206" s="224"/>
      <c r="HI206" s="224"/>
      <c r="HJ206" s="224"/>
      <c r="HK206" s="224"/>
      <c r="HL206" s="224"/>
      <c r="HM206" s="224"/>
      <c r="HN206" s="224"/>
      <c r="HO206" s="224"/>
      <c r="HP206" s="224"/>
      <c r="HQ206" s="224"/>
      <c r="HR206" s="224"/>
      <c r="HS206" s="224"/>
      <c r="HT206" s="224"/>
      <c r="HU206" s="224"/>
      <c r="HV206" s="224"/>
      <c r="HW206" s="224"/>
      <c r="HX206" s="224"/>
      <c r="HY206" s="224"/>
      <c r="HZ206" s="224"/>
      <c r="IA206" s="224"/>
      <c r="IB206" s="224"/>
      <c r="IC206" s="224"/>
      <c r="ID206" s="224"/>
      <c r="IE206" s="224"/>
      <c r="IF206" s="224"/>
      <c r="IG206" s="224"/>
      <c r="IH206" s="224"/>
      <c r="II206" s="224"/>
      <c r="IJ206" s="224"/>
      <c r="IK206" s="224"/>
      <c r="IL206" s="224"/>
      <c r="IM206" s="224"/>
      <c r="IN206" s="224"/>
      <c r="IO206" s="224"/>
      <c r="IP206" s="224"/>
      <c r="IQ206" s="224"/>
      <c r="IR206" s="224"/>
      <c r="IS206" s="224"/>
      <c r="IT206" s="224"/>
      <c r="IU206" s="224"/>
      <c r="IV206" s="224"/>
    </row>
    <row r="207" spans="1:256" s="157" customFormat="1">
      <c r="A207" s="225"/>
      <c r="B207" s="226"/>
      <c r="D207" s="323"/>
      <c r="E207" s="310"/>
      <c r="F207" s="252">
        <f t="shared" si="3"/>
        <v>0</v>
      </c>
      <c r="G207" s="226"/>
      <c r="H207" s="227"/>
      <c r="I207" s="227"/>
      <c r="J207" s="227"/>
      <c r="K207" s="227"/>
      <c r="L207" s="227"/>
      <c r="M207" s="227"/>
      <c r="N207" s="227"/>
      <c r="O207" s="227"/>
      <c r="P207" s="227"/>
      <c r="Q207" s="227"/>
      <c r="R207" s="224"/>
      <c r="S207" s="224"/>
      <c r="T207" s="224"/>
      <c r="U207" s="224"/>
      <c r="V207" s="224"/>
      <c r="W207" s="224"/>
      <c r="X207" s="224"/>
      <c r="Y207" s="224"/>
      <c r="Z207" s="224"/>
      <c r="AA207" s="224"/>
      <c r="AB207" s="224"/>
      <c r="AC207" s="224"/>
      <c r="AD207" s="224"/>
      <c r="AE207" s="224"/>
      <c r="AF207" s="224"/>
      <c r="AG207" s="224"/>
      <c r="AH207" s="224"/>
      <c r="AI207" s="224"/>
      <c r="AJ207" s="224"/>
      <c r="AK207" s="224"/>
      <c r="AL207" s="224"/>
      <c r="AM207" s="224"/>
      <c r="AN207" s="224"/>
      <c r="AO207" s="224"/>
      <c r="AP207" s="224"/>
      <c r="AQ207" s="224"/>
      <c r="AR207" s="224"/>
      <c r="AS207" s="224"/>
      <c r="AT207" s="224"/>
      <c r="AU207" s="224"/>
      <c r="AV207" s="224"/>
      <c r="AW207" s="224"/>
      <c r="AX207" s="224"/>
      <c r="AY207" s="224"/>
      <c r="AZ207" s="224"/>
      <c r="BA207" s="224"/>
      <c r="BB207" s="224"/>
      <c r="BC207" s="224"/>
      <c r="BD207" s="224"/>
      <c r="BE207" s="224"/>
      <c r="BF207" s="224"/>
      <c r="BG207" s="224"/>
      <c r="BH207" s="224"/>
      <c r="BI207" s="224"/>
      <c r="BJ207" s="224"/>
      <c r="BK207" s="224"/>
      <c r="BL207" s="224"/>
      <c r="BM207" s="224"/>
      <c r="BN207" s="224"/>
      <c r="BO207" s="224"/>
      <c r="BP207" s="224"/>
      <c r="BQ207" s="224"/>
      <c r="BR207" s="224"/>
      <c r="BS207" s="224"/>
      <c r="BT207" s="224"/>
      <c r="BU207" s="224"/>
      <c r="BV207" s="224"/>
      <c r="BW207" s="224"/>
      <c r="BX207" s="224"/>
      <c r="BY207" s="224"/>
      <c r="BZ207" s="224"/>
      <c r="CA207" s="224"/>
      <c r="CB207" s="224"/>
      <c r="CC207" s="224"/>
      <c r="CD207" s="224"/>
      <c r="CE207" s="224"/>
      <c r="CF207" s="224"/>
      <c r="CG207" s="224"/>
      <c r="CH207" s="224"/>
      <c r="CI207" s="224"/>
      <c r="CJ207" s="224"/>
      <c r="CK207" s="224"/>
      <c r="CL207" s="224"/>
      <c r="CM207" s="224"/>
      <c r="CN207" s="224"/>
      <c r="CO207" s="224"/>
      <c r="CP207" s="224"/>
      <c r="CQ207" s="224"/>
      <c r="CR207" s="224"/>
      <c r="CS207" s="224"/>
      <c r="CT207" s="224"/>
      <c r="CU207" s="224"/>
      <c r="CV207" s="224"/>
      <c r="CW207" s="224"/>
      <c r="CX207" s="224"/>
      <c r="CY207" s="224"/>
      <c r="CZ207" s="224"/>
      <c r="DA207" s="224"/>
      <c r="DB207" s="224"/>
      <c r="DC207" s="224"/>
      <c r="DD207" s="224"/>
      <c r="DE207" s="224"/>
      <c r="DF207" s="224"/>
      <c r="DG207" s="224"/>
      <c r="DH207" s="224"/>
      <c r="DI207" s="224"/>
      <c r="DJ207" s="224"/>
      <c r="DK207" s="224"/>
      <c r="DL207" s="224"/>
      <c r="DM207" s="224"/>
      <c r="DN207" s="224"/>
      <c r="DO207" s="224"/>
      <c r="DP207" s="224"/>
      <c r="DQ207" s="224"/>
      <c r="DR207" s="224"/>
      <c r="DS207" s="224"/>
      <c r="DT207" s="224"/>
      <c r="DU207" s="224"/>
      <c r="DV207" s="224"/>
      <c r="DW207" s="224"/>
      <c r="DX207" s="224"/>
      <c r="DY207" s="224"/>
      <c r="DZ207" s="224"/>
      <c r="EA207" s="224"/>
      <c r="EB207" s="224"/>
      <c r="EC207" s="224"/>
      <c r="ED207" s="224"/>
      <c r="EE207" s="224"/>
      <c r="EF207" s="224"/>
      <c r="EG207" s="224"/>
      <c r="EH207" s="224"/>
      <c r="EI207" s="224"/>
      <c r="EJ207" s="224"/>
      <c r="EK207" s="224"/>
      <c r="EL207" s="224"/>
      <c r="EM207" s="224"/>
      <c r="EN207" s="224"/>
      <c r="EO207" s="224"/>
      <c r="EP207" s="224"/>
      <c r="EQ207" s="224"/>
      <c r="ER207" s="224"/>
      <c r="ES207" s="224"/>
      <c r="ET207" s="224"/>
      <c r="EU207" s="224"/>
      <c r="EV207" s="224"/>
      <c r="EW207" s="224"/>
      <c r="EX207" s="224"/>
      <c r="EY207" s="224"/>
      <c r="EZ207" s="224"/>
      <c r="FA207" s="224"/>
      <c r="FB207" s="224"/>
      <c r="FC207" s="224"/>
      <c r="FD207" s="224"/>
      <c r="FE207" s="224"/>
      <c r="FF207" s="224"/>
      <c r="FG207" s="224"/>
      <c r="FH207" s="224"/>
      <c r="FI207" s="224"/>
      <c r="FJ207" s="224"/>
      <c r="FK207" s="224"/>
      <c r="FL207" s="224"/>
      <c r="FM207" s="224"/>
      <c r="FN207" s="224"/>
      <c r="FO207" s="224"/>
      <c r="FP207" s="224"/>
      <c r="FQ207" s="224"/>
      <c r="FR207" s="224"/>
      <c r="FS207" s="224"/>
      <c r="FT207" s="224"/>
      <c r="FU207" s="224"/>
      <c r="FV207" s="224"/>
      <c r="FW207" s="224"/>
      <c r="FX207" s="224"/>
      <c r="FY207" s="224"/>
      <c r="FZ207" s="224"/>
      <c r="GA207" s="224"/>
      <c r="GB207" s="224"/>
      <c r="GC207" s="224"/>
      <c r="GD207" s="224"/>
      <c r="GE207" s="224"/>
      <c r="GF207" s="224"/>
      <c r="GG207" s="224"/>
      <c r="GH207" s="224"/>
      <c r="GI207" s="224"/>
      <c r="GJ207" s="224"/>
      <c r="GK207" s="224"/>
      <c r="GL207" s="224"/>
      <c r="GM207" s="224"/>
      <c r="GN207" s="224"/>
      <c r="GO207" s="224"/>
      <c r="GP207" s="224"/>
      <c r="GQ207" s="224"/>
      <c r="GR207" s="224"/>
      <c r="GS207" s="224"/>
      <c r="GT207" s="224"/>
      <c r="GU207" s="224"/>
      <c r="GV207" s="224"/>
      <c r="GW207" s="224"/>
      <c r="GX207" s="224"/>
      <c r="GY207" s="224"/>
      <c r="GZ207" s="224"/>
      <c r="HA207" s="224"/>
      <c r="HB207" s="224"/>
      <c r="HC207" s="224"/>
      <c r="HD207" s="224"/>
      <c r="HE207" s="224"/>
      <c r="HF207" s="224"/>
      <c r="HG207" s="224"/>
      <c r="HH207" s="224"/>
      <c r="HI207" s="224"/>
      <c r="HJ207" s="224"/>
      <c r="HK207" s="224"/>
      <c r="HL207" s="224"/>
      <c r="HM207" s="224"/>
      <c r="HN207" s="224"/>
      <c r="HO207" s="224"/>
      <c r="HP207" s="224"/>
      <c r="HQ207" s="224"/>
      <c r="HR207" s="224"/>
      <c r="HS207" s="224"/>
      <c r="HT207" s="224"/>
      <c r="HU207" s="224"/>
      <c r="HV207" s="224"/>
      <c r="HW207" s="224"/>
      <c r="HX207" s="224"/>
      <c r="HY207" s="224"/>
      <c r="HZ207" s="224"/>
      <c r="IA207" s="224"/>
      <c r="IB207" s="224"/>
      <c r="IC207" s="224"/>
      <c r="ID207" s="224"/>
      <c r="IE207" s="224"/>
      <c r="IF207" s="224"/>
      <c r="IG207" s="224"/>
      <c r="IH207" s="224"/>
      <c r="II207" s="224"/>
      <c r="IJ207" s="224"/>
      <c r="IK207" s="224"/>
      <c r="IL207" s="224"/>
      <c r="IM207" s="224"/>
      <c r="IN207" s="224"/>
      <c r="IO207" s="224"/>
      <c r="IP207" s="224"/>
      <c r="IQ207" s="224"/>
      <c r="IR207" s="224"/>
      <c r="IS207" s="224"/>
      <c r="IT207" s="224"/>
      <c r="IU207" s="224"/>
      <c r="IV207" s="224"/>
    </row>
    <row r="208" spans="1:256" s="157" customFormat="1">
      <c r="A208" s="225"/>
      <c r="B208" s="226"/>
      <c r="C208" s="159"/>
      <c r="D208" s="295"/>
      <c r="E208" s="311"/>
      <c r="F208" s="252">
        <f t="shared" si="3"/>
        <v>0</v>
      </c>
      <c r="G208" s="226"/>
      <c r="H208" s="227"/>
      <c r="I208" s="227"/>
      <c r="J208" s="227"/>
      <c r="K208" s="227"/>
      <c r="L208" s="227"/>
      <c r="M208" s="227"/>
      <c r="N208" s="227"/>
      <c r="O208" s="227"/>
      <c r="P208" s="227"/>
      <c r="Q208" s="227"/>
      <c r="R208" s="224"/>
      <c r="S208" s="224"/>
      <c r="T208" s="224"/>
      <c r="U208" s="224"/>
      <c r="V208" s="224"/>
      <c r="W208" s="224"/>
      <c r="X208" s="224"/>
      <c r="Y208" s="224"/>
      <c r="Z208" s="224"/>
      <c r="AA208" s="224"/>
      <c r="AB208" s="224"/>
      <c r="AC208" s="224"/>
      <c r="AD208" s="224"/>
      <c r="AE208" s="224"/>
      <c r="AF208" s="224"/>
      <c r="AG208" s="224"/>
      <c r="AH208" s="224"/>
      <c r="AI208" s="224"/>
      <c r="AJ208" s="224"/>
      <c r="AK208" s="224"/>
      <c r="AL208" s="224"/>
      <c r="AM208" s="224"/>
      <c r="AN208" s="224"/>
      <c r="AO208" s="224"/>
      <c r="AP208" s="224"/>
      <c r="AQ208" s="224"/>
      <c r="AR208" s="224"/>
      <c r="AS208" s="224"/>
      <c r="AT208" s="224"/>
      <c r="AU208" s="224"/>
      <c r="AV208" s="224"/>
      <c r="AW208" s="224"/>
      <c r="AX208" s="224"/>
      <c r="AY208" s="224"/>
      <c r="AZ208" s="224"/>
      <c r="BA208" s="224"/>
      <c r="BB208" s="224"/>
      <c r="BC208" s="224"/>
      <c r="BD208" s="224"/>
      <c r="BE208" s="224"/>
      <c r="BF208" s="224"/>
      <c r="BG208" s="224"/>
      <c r="BH208" s="224"/>
      <c r="BI208" s="224"/>
      <c r="BJ208" s="224"/>
      <c r="BK208" s="224"/>
      <c r="BL208" s="224"/>
      <c r="BM208" s="224"/>
      <c r="BN208" s="224"/>
      <c r="BO208" s="224"/>
      <c r="BP208" s="224"/>
      <c r="BQ208" s="224"/>
      <c r="BR208" s="224"/>
      <c r="BS208" s="224"/>
      <c r="BT208" s="224"/>
      <c r="BU208" s="224"/>
      <c r="BV208" s="224"/>
      <c r="BW208" s="224"/>
      <c r="BX208" s="224"/>
      <c r="BY208" s="224"/>
      <c r="BZ208" s="224"/>
      <c r="CA208" s="224"/>
      <c r="CB208" s="224"/>
      <c r="CC208" s="224"/>
      <c r="CD208" s="224"/>
      <c r="CE208" s="224"/>
      <c r="CF208" s="224"/>
      <c r="CG208" s="224"/>
      <c r="CH208" s="224"/>
      <c r="CI208" s="224"/>
      <c r="CJ208" s="224"/>
      <c r="CK208" s="224"/>
      <c r="CL208" s="224"/>
      <c r="CM208" s="224"/>
      <c r="CN208" s="224"/>
      <c r="CO208" s="224"/>
      <c r="CP208" s="224"/>
      <c r="CQ208" s="224"/>
      <c r="CR208" s="224"/>
      <c r="CS208" s="224"/>
      <c r="CT208" s="224"/>
      <c r="CU208" s="224"/>
      <c r="CV208" s="224"/>
      <c r="CW208" s="224"/>
      <c r="CX208" s="224"/>
      <c r="CY208" s="224"/>
      <c r="CZ208" s="224"/>
      <c r="DA208" s="224"/>
      <c r="DB208" s="224"/>
      <c r="DC208" s="224"/>
      <c r="DD208" s="224"/>
      <c r="DE208" s="224"/>
      <c r="DF208" s="224"/>
      <c r="DG208" s="224"/>
      <c r="DH208" s="224"/>
      <c r="DI208" s="224"/>
      <c r="DJ208" s="224"/>
      <c r="DK208" s="224"/>
      <c r="DL208" s="224"/>
      <c r="DM208" s="224"/>
      <c r="DN208" s="224"/>
      <c r="DO208" s="224"/>
      <c r="DP208" s="224"/>
      <c r="DQ208" s="224"/>
      <c r="DR208" s="224"/>
      <c r="DS208" s="224"/>
      <c r="DT208" s="224"/>
      <c r="DU208" s="224"/>
      <c r="DV208" s="224"/>
      <c r="DW208" s="224"/>
      <c r="DX208" s="224"/>
      <c r="DY208" s="224"/>
      <c r="DZ208" s="224"/>
      <c r="EA208" s="224"/>
      <c r="EB208" s="224"/>
      <c r="EC208" s="224"/>
      <c r="ED208" s="224"/>
      <c r="EE208" s="224"/>
      <c r="EF208" s="224"/>
      <c r="EG208" s="224"/>
      <c r="EH208" s="224"/>
      <c r="EI208" s="224"/>
      <c r="EJ208" s="224"/>
      <c r="EK208" s="224"/>
      <c r="EL208" s="224"/>
      <c r="EM208" s="224"/>
      <c r="EN208" s="224"/>
      <c r="EO208" s="224"/>
      <c r="EP208" s="224"/>
      <c r="EQ208" s="224"/>
      <c r="ER208" s="224"/>
      <c r="ES208" s="224"/>
      <c r="ET208" s="224"/>
      <c r="EU208" s="224"/>
      <c r="EV208" s="224"/>
      <c r="EW208" s="224"/>
      <c r="EX208" s="224"/>
      <c r="EY208" s="224"/>
      <c r="EZ208" s="224"/>
      <c r="FA208" s="224"/>
      <c r="FB208" s="224"/>
      <c r="FC208" s="224"/>
      <c r="FD208" s="224"/>
      <c r="FE208" s="224"/>
      <c r="FF208" s="224"/>
      <c r="FG208" s="224"/>
      <c r="FH208" s="224"/>
      <c r="FI208" s="224"/>
      <c r="FJ208" s="224"/>
      <c r="FK208" s="224"/>
      <c r="FL208" s="224"/>
      <c r="FM208" s="224"/>
      <c r="FN208" s="224"/>
      <c r="FO208" s="224"/>
      <c r="FP208" s="224"/>
      <c r="FQ208" s="224"/>
      <c r="FR208" s="224"/>
      <c r="FS208" s="224"/>
      <c r="FT208" s="224"/>
      <c r="FU208" s="224"/>
      <c r="FV208" s="224"/>
      <c r="FW208" s="224"/>
      <c r="FX208" s="224"/>
      <c r="FY208" s="224"/>
      <c r="FZ208" s="224"/>
      <c r="GA208" s="224"/>
      <c r="GB208" s="224"/>
      <c r="GC208" s="224"/>
      <c r="GD208" s="224"/>
      <c r="GE208" s="224"/>
      <c r="GF208" s="224"/>
      <c r="GG208" s="224"/>
      <c r="GH208" s="224"/>
      <c r="GI208" s="224"/>
      <c r="GJ208" s="224"/>
      <c r="GK208" s="224"/>
      <c r="GL208" s="224"/>
      <c r="GM208" s="224"/>
      <c r="GN208" s="224"/>
      <c r="GO208" s="224"/>
      <c r="GP208" s="224"/>
      <c r="GQ208" s="224"/>
      <c r="GR208" s="224"/>
      <c r="GS208" s="224"/>
      <c r="GT208" s="224"/>
      <c r="GU208" s="224"/>
      <c r="GV208" s="224"/>
      <c r="GW208" s="224"/>
      <c r="GX208" s="224"/>
      <c r="GY208" s="224"/>
      <c r="GZ208" s="224"/>
      <c r="HA208" s="224"/>
      <c r="HB208" s="224"/>
      <c r="HC208" s="224"/>
      <c r="HD208" s="224"/>
      <c r="HE208" s="224"/>
      <c r="HF208" s="224"/>
      <c r="HG208" s="224"/>
      <c r="HH208" s="224"/>
      <c r="HI208" s="224"/>
      <c r="HJ208" s="224"/>
      <c r="HK208" s="224"/>
      <c r="HL208" s="224"/>
      <c r="HM208" s="224"/>
      <c r="HN208" s="224"/>
      <c r="HO208" s="224"/>
      <c r="HP208" s="224"/>
      <c r="HQ208" s="224"/>
      <c r="HR208" s="224"/>
      <c r="HS208" s="224"/>
      <c r="HT208" s="224"/>
      <c r="HU208" s="224"/>
      <c r="HV208" s="224"/>
      <c r="HW208" s="224"/>
      <c r="HX208" s="224"/>
      <c r="HY208" s="224"/>
      <c r="HZ208" s="224"/>
      <c r="IA208" s="224"/>
      <c r="IB208" s="224"/>
      <c r="IC208" s="224"/>
      <c r="ID208" s="224"/>
      <c r="IE208" s="224"/>
      <c r="IF208" s="224"/>
      <c r="IG208" s="224"/>
      <c r="IH208" s="224"/>
      <c r="II208" s="224"/>
      <c r="IJ208" s="224"/>
      <c r="IK208" s="224"/>
      <c r="IL208" s="224"/>
      <c r="IM208" s="224"/>
      <c r="IN208" s="224"/>
      <c r="IO208" s="224"/>
      <c r="IP208" s="224"/>
      <c r="IQ208" s="224"/>
      <c r="IR208" s="224"/>
      <c r="IS208" s="224"/>
      <c r="IT208" s="224"/>
      <c r="IU208" s="224"/>
      <c r="IV208" s="224"/>
    </row>
    <row r="209" spans="1:256" s="157" customFormat="1" ht="25.5">
      <c r="A209" s="161" t="s">
        <v>759</v>
      </c>
      <c r="B209" s="206" t="s">
        <v>460</v>
      </c>
      <c r="C209" s="159"/>
      <c r="D209" s="295"/>
      <c r="E209" s="276"/>
      <c r="F209" s="252">
        <f t="shared" si="3"/>
        <v>0</v>
      </c>
    </row>
    <row r="210" spans="1:256" s="224" customFormat="1" ht="63.75">
      <c r="A210" s="161"/>
      <c r="B210" s="206" t="s">
        <v>400</v>
      </c>
      <c r="C210" s="159"/>
      <c r="D210" s="295"/>
      <c r="E210" s="276"/>
      <c r="F210" s="252">
        <f t="shared" si="3"/>
        <v>0</v>
      </c>
      <c r="G210" s="157"/>
      <c r="H210" s="157"/>
      <c r="I210" s="157"/>
      <c r="J210" s="157"/>
      <c r="K210" s="157"/>
      <c r="L210" s="157"/>
      <c r="M210" s="157"/>
      <c r="N210" s="157"/>
      <c r="O210" s="157"/>
      <c r="P210" s="157"/>
      <c r="Q210" s="157"/>
      <c r="R210" s="157"/>
      <c r="S210" s="157"/>
      <c r="T210" s="157"/>
      <c r="U210" s="157"/>
      <c r="V210" s="157"/>
      <c r="W210" s="157"/>
      <c r="X210" s="157"/>
      <c r="Y210" s="157"/>
      <c r="Z210" s="157"/>
      <c r="AA210" s="157"/>
      <c r="AB210" s="157"/>
      <c r="AC210" s="157"/>
      <c r="AD210" s="157"/>
      <c r="AE210" s="157"/>
      <c r="AF210" s="157"/>
      <c r="AG210" s="157"/>
      <c r="AH210" s="157"/>
      <c r="AI210" s="157"/>
      <c r="AJ210" s="157"/>
      <c r="AK210" s="157"/>
      <c r="AL210" s="157"/>
      <c r="AM210" s="157"/>
      <c r="AN210" s="157"/>
      <c r="AO210" s="157"/>
      <c r="AP210" s="157"/>
      <c r="AQ210" s="157"/>
      <c r="AR210" s="157"/>
      <c r="AS210" s="157"/>
      <c r="AT210" s="157"/>
      <c r="AU210" s="157"/>
      <c r="AV210" s="157"/>
      <c r="AW210" s="157"/>
      <c r="AX210" s="157"/>
      <c r="AY210" s="157"/>
      <c r="AZ210" s="157"/>
      <c r="BA210" s="157"/>
      <c r="BB210" s="157"/>
      <c r="BC210" s="157"/>
      <c r="BD210" s="157"/>
      <c r="BE210" s="157"/>
      <c r="BF210" s="157"/>
      <c r="BG210" s="157"/>
      <c r="BH210" s="157"/>
      <c r="BI210" s="157"/>
      <c r="BJ210" s="157"/>
      <c r="BK210" s="157"/>
      <c r="BL210" s="157"/>
      <c r="BM210" s="157"/>
      <c r="BN210" s="157"/>
      <c r="BO210" s="157"/>
      <c r="BP210" s="157"/>
      <c r="BQ210" s="157"/>
      <c r="BR210" s="157"/>
      <c r="BS210" s="157"/>
      <c r="BT210" s="157"/>
      <c r="BU210" s="157"/>
      <c r="BV210" s="157"/>
      <c r="BW210" s="157"/>
      <c r="BX210" s="157"/>
      <c r="BY210" s="157"/>
      <c r="BZ210" s="157"/>
      <c r="CA210" s="157"/>
      <c r="CB210" s="157"/>
      <c r="CC210" s="157"/>
      <c r="CD210" s="157"/>
      <c r="CE210" s="157"/>
      <c r="CF210" s="157"/>
      <c r="CG210" s="157"/>
      <c r="CH210" s="157"/>
      <c r="CI210" s="157"/>
      <c r="CJ210" s="157"/>
      <c r="CK210" s="157"/>
      <c r="CL210" s="157"/>
      <c r="CM210" s="157"/>
      <c r="CN210" s="157"/>
      <c r="CO210" s="157"/>
      <c r="CP210" s="157"/>
      <c r="CQ210" s="157"/>
      <c r="CR210" s="157"/>
      <c r="CS210" s="157"/>
      <c r="CT210" s="157"/>
      <c r="CU210" s="157"/>
      <c r="CV210" s="157"/>
      <c r="CW210" s="157"/>
      <c r="CX210" s="157"/>
      <c r="CY210" s="157"/>
      <c r="CZ210" s="157"/>
      <c r="DA210" s="157"/>
      <c r="DB210" s="157"/>
      <c r="DC210" s="157"/>
      <c r="DD210" s="157"/>
      <c r="DE210" s="157"/>
      <c r="DF210" s="157"/>
      <c r="DG210" s="157"/>
      <c r="DH210" s="157"/>
      <c r="DI210" s="157"/>
      <c r="DJ210" s="157"/>
      <c r="DK210" s="157"/>
      <c r="DL210" s="157"/>
      <c r="DM210" s="157"/>
      <c r="DN210" s="157"/>
      <c r="DO210" s="157"/>
      <c r="DP210" s="157"/>
      <c r="DQ210" s="157"/>
      <c r="DR210" s="157"/>
      <c r="DS210" s="157"/>
      <c r="DT210" s="157"/>
      <c r="DU210" s="157"/>
      <c r="DV210" s="157"/>
      <c r="DW210" s="157"/>
      <c r="DX210" s="157"/>
      <c r="DY210" s="157"/>
      <c r="DZ210" s="157"/>
      <c r="EA210" s="157"/>
      <c r="EB210" s="157"/>
      <c r="EC210" s="157"/>
      <c r="ED210" s="157"/>
      <c r="EE210" s="157"/>
      <c r="EF210" s="157"/>
      <c r="EG210" s="157"/>
      <c r="EH210" s="157"/>
      <c r="EI210" s="157"/>
      <c r="EJ210" s="157"/>
      <c r="EK210" s="157"/>
      <c r="EL210" s="157"/>
      <c r="EM210" s="157"/>
      <c r="EN210" s="157"/>
      <c r="EO210" s="157"/>
      <c r="EP210" s="157"/>
      <c r="EQ210" s="157"/>
      <c r="ER210" s="157"/>
      <c r="ES210" s="157"/>
      <c r="ET210" s="157"/>
      <c r="EU210" s="157"/>
      <c r="EV210" s="157"/>
      <c r="EW210" s="157"/>
      <c r="EX210" s="157"/>
      <c r="EY210" s="157"/>
      <c r="EZ210" s="157"/>
      <c r="FA210" s="157"/>
      <c r="FB210" s="157"/>
      <c r="FC210" s="157"/>
      <c r="FD210" s="157"/>
      <c r="FE210" s="157"/>
      <c r="FF210" s="157"/>
      <c r="FG210" s="157"/>
      <c r="FH210" s="157"/>
      <c r="FI210" s="157"/>
      <c r="FJ210" s="157"/>
      <c r="FK210" s="157"/>
      <c r="FL210" s="157"/>
      <c r="FM210" s="157"/>
      <c r="FN210" s="157"/>
      <c r="FO210" s="157"/>
      <c r="FP210" s="157"/>
      <c r="FQ210" s="157"/>
      <c r="FR210" s="157"/>
      <c r="FS210" s="157"/>
      <c r="FT210" s="157"/>
      <c r="FU210" s="157"/>
      <c r="FV210" s="157"/>
      <c r="FW210" s="157"/>
      <c r="FX210" s="157"/>
      <c r="FY210" s="157"/>
      <c r="FZ210" s="157"/>
      <c r="GA210" s="157"/>
      <c r="GB210" s="157"/>
      <c r="GC210" s="157"/>
      <c r="GD210" s="157"/>
      <c r="GE210" s="157"/>
      <c r="GF210" s="157"/>
      <c r="GG210" s="157"/>
      <c r="GH210" s="157"/>
      <c r="GI210" s="157"/>
      <c r="GJ210" s="157"/>
      <c r="GK210" s="157"/>
      <c r="GL210" s="157"/>
      <c r="GM210" s="157"/>
      <c r="GN210" s="157"/>
      <c r="GO210" s="157"/>
      <c r="GP210" s="157"/>
      <c r="GQ210" s="157"/>
      <c r="GR210" s="157"/>
      <c r="GS210" s="157"/>
      <c r="GT210" s="157"/>
      <c r="GU210" s="157"/>
      <c r="GV210" s="157"/>
      <c r="GW210" s="157"/>
      <c r="GX210" s="157"/>
      <c r="GY210" s="157"/>
      <c r="GZ210" s="157"/>
      <c r="HA210" s="157"/>
      <c r="HB210" s="157"/>
      <c r="HC210" s="157"/>
      <c r="HD210" s="157"/>
      <c r="HE210" s="157"/>
      <c r="HF210" s="157"/>
      <c r="HG210" s="157"/>
      <c r="HH210" s="157"/>
      <c r="HI210" s="157"/>
      <c r="HJ210" s="157"/>
      <c r="HK210" s="157"/>
      <c r="HL210" s="157"/>
      <c r="HM210" s="157"/>
      <c r="HN210" s="157"/>
      <c r="HO210" s="157"/>
      <c r="HP210" s="157"/>
      <c r="HQ210" s="157"/>
      <c r="HR210" s="157"/>
      <c r="HS210" s="157"/>
      <c r="HT210" s="157"/>
      <c r="HU210" s="157"/>
      <c r="HV210" s="157"/>
      <c r="HW210" s="157"/>
      <c r="HX210" s="157"/>
      <c r="HY210" s="157"/>
      <c r="HZ210" s="157"/>
      <c r="IA210" s="157"/>
      <c r="IB210" s="157"/>
      <c r="IC210" s="157"/>
      <c r="ID210" s="157"/>
      <c r="IE210" s="157"/>
      <c r="IF210" s="157"/>
      <c r="IG210" s="157"/>
      <c r="IH210" s="157"/>
      <c r="II210" s="157"/>
      <c r="IJ210" s="157"/>
      <c r="IK210" s="157"/>
      <c r="IL210" s="157"/>
      <c r="IM210" s="157"/>
      <c r="IN210" s="157"/>
      <c r="IO210" s="157"/>
      <c r="IP210" s="157"/>
      <c r="IQ210" s="157"/>
      <c r="IR210" s="157"/>
      <c r="IS210" s="157"/>
      <c r="IT210" s="157"/>
      <c r="IU210" s="157"/>
      <c r="IV210" s="157"/>
    </row>
    <row r="211" spans="1:256" s="224" customFormat="1" ht="25.5">
      <c r="A211" s="225"/>
      <c r="B211" s="226" t="s">
        <v>397</v>
      </c>
      <c r="C211" s="168"/>
      <c r="D211" s="327"/>
      <c r="E211" s="244"/>
      <c r="F211" s="252">
        <f t="shared" si="3"/>
        <v>0</v>
      </c>
      <c r="H211" s="226"/>
      <c r="I211" s="227"/>
      <c r="J211" s="227"/>
      <c r="K211" s="227"/>
      <c r="L211" s="227"/>
      <c r="M211" s="227"/>
      <c r="N211" s="227"/>
      <c r="O211" s="227"/>
      <c r="P211" s="227"/>
      <c r="Q211" s="227"/>
      <c r="R211" s="227"/>
    </row>
    <row r="212" spans="1:256" s="224" customFormat="1" ht="25.5">
      <c r="A212" s="225"/>
      <c r="B212" s="226" t="s">
        <v>398</v>
      </c>
      <c r="C212" s="168"/>
      <c r="D212" s="327"/>
      <c r="E212" s="244"/>
      <c r="F212" s="252">
        <f t="shared" si="3"/>
        <v>0</v>
      </c>
      <c r="H212" s="226"/>
      <c r="I212" s="227"/>
      <c r="J212" s="227"/>
      <c r="K212" s="227"/>
      <c r="L212" s="227"/>
      <c r="M212" s="227"/>
      <c r="N212" s="227"/>
      <c r="O212" s="227"/>
      <c r="P212" s="227"/>
      <c r="Q212" s="227"/>
      <c r="R212" s="227"/>
    </row>
    <row r="213" spans="1:256" s="224" customFormat="1" ht="51">
      <c r="A213" s="225"/>
      <c r="B213" s="226" t="s">
        <v>461</v>
      </c>
      <c r="C213" s="168"/>
      <c r="D213" s="327"/>
      <c r="E213" s="244"/>
      <c r="F213" s="252">
        <f t="shared" si="3"/>
        <v>0</v>
      </c>
      <c r="H213" s="226"/>
      <c r="I213" s="227"/>
      <c r="J213" s="227"/>
      <c r="K213" s="227"/>
      <c r="L213" s="227"/>
      <c r="M213" s="227"/>
      <c r="N213" s="227"/>
      <c r="O213" s="227"/>
      <c r="P213" s="227"/>
      <c r="Q213" s="227"/>
      <c r="R213" s="227"/>
    </row>
    <row r="214" spans="1:256" s="157" customFormat="1">
      <c r="A214" s="225"/>
      <c r="B214" s="226" t="s">
        <v>399</v>
      </c>
      <c r="C214" s="159" t="s">
        <v>50</v>
      </c>
      <c r="D214" s="295">
        <v>46.3</v>
      </c>
      <c r="E214" s="311"/>
      <c r="F214" s="252">
        <f t="shared" si="3"/>
        <v>0</v>
      </c>
      <c r="G214" s="226"/>
      <c r="H214" s="227"/>
      <c r="I214" s="227"/>
      <c r="J214" s="227"/>
      <c r="K214" s="227"/>
      <c r="L214" s="227"/>
      <c r="M214" s="227"/>
      <c r="N214" s="227"/>
      <c r="O214" s="227"/>
      <c r="P214" s="227"/>
      <c r="Q214" s="227"/>
      <c r="R214" s="224"/>
      <c r="S214" s="224"/>
      <c r="T214" s="224"/>
      <c r="U214" s="224"/>
      <c r="V214" s="224"/>
      <c r="W214" s="224"/>
      <c r="X214" s="224"/>
      <c r="Y214" s="224"/>
      <c r="Z214" s="224"/>
      <c r="AA214" s="224"/>
      <c r="AB214" s="224"/>
      <c r="AC214" s="224"/>
      <c r="AD214" s="224"/>
      <c r="AE214" s="224"/>
      <c r="AF214" s="224"/>
      <c r="AG214" s="224"/>
      <c r="AH214" s="224"/>
      <c r="AI214" s="224"/>
      <c r="AJ214" s="224"/>
      <c r="AK214" s="224"/>
      <c r="AL214" s="224"/>
      <c r="AM214" s="224"/>
      <c r="AN214" s="224"/>
      <c r="AO214" s="224"/>
      <c r="AP214" s="224"/>
      <c r="AQ214" s="224"/>
      <c r="AR214" s="224"/>
      <c r="AS214" s="224"/>
      <c r="AT214" s="224"/>
      <c r="AU214" s="224"/>
      <c r="AV214" s="224"/>
      <c r="AW214" s="224"/>
      <c r="AX214" s="224"/>
      <c r="AY214" s="224"/>
      <c r="AZ214" s="224"/>
      <c r="BA214" s="224"/>
      <c r="BB214" s="224"/>
      <c r="BC214" s="224"/>
      <c r="BD214" s="224"/>
      <c r="BE214" s="224"/>
      <c r="BF214" s="224"/>
      <c r="BG214" s="224"/>
      <c r="BH214" s="224"/>
      <c r="BI214" s="224"/>
      <c r="BJ214" s="224"/>
      <c r="BK214" s="224"/>
      <c r="BL214" s="224"/>
      <c r="BM214" s="224"/>
      <c r="BN214" s="224"/>
      <c r="BO214" s="224"/>
      <c r="BP214" s="224"/>
      <c r="BQ214" s="224"/>
      <c r="BR214" s="224"/>
      <c r="BS214" s="224"/>
      <c r="BT214" s="224"/>
      <c r="BU214" s="224"/>
      <c r="BV214" s="224"/>
      <c r="BW214" s="224"/>
      <c r="BX214" s="224"/>
      <c r="BY214" s="224"/>
      <c r="BZ214" s="224"/>
      <c r="CA214" s="224"/>
      <c r="CB214" s="224"/>
      <c r="CC214" s="224"/>
      <c r="CD214" s="224"/>
      <c r="CE214" s="224"/>
      <c r="CF214" s="224"/>
      <c r="CG214" s="224"/>
      <c r="CH214" s="224"/>
      <c r="CI214" s="224"/>
      <c r="CJ214" s="224"/>
      <c r="CK214" s="224"/>
      <c r="CL214" s="224"/>
      <c r="CM214" s="224"/>
      <c r="CN214" s="224"/>
      <c r="CO214" s="224"/>
      <c r="CP214" s="224"/>
      <c r="CQ214" s="224"/>
      <c r="CR214" s="224"/>
      <c r="CS214" s="224"/>
      <c r="CT214" s="224"/>
      <c r="CU214" s="224"/>
      <c r="CV214" s="224"/>
      <c r="CW214" s="224"/>
      <c r="CX214" s="224"/>
      <c r="CY214" s="224"/>
      <c r="CZ214" s="224"/>
      <c r="DA214" s="224"/>
      <c r="DB214" s="224"/>
      <c r="DC214" s="224"/>
      <c r="DD214" s="224"/>
      <c r="DE214" s="224"/>
      <c r="DF214" s="224"/>
      <c r="DG214" s="224"/>
      <c r="DH214" s="224"/>
      <c r="DI214" s="224"/>
      <c r="DJ214" s="224"/>
      <c r="DK214" s="224"/>
      <c r="DL214" s="224"/>
      <c r="DM214" s="224"/>
      <c r="DN214" s="224"/>
      <c r="DO214" s="224"/>
      <c r="DP214" s="224"/>
      <c r="DQ214" s="224"/>
      <c r="DR214" s="224"/>
      <c r="DS214" s="224"/>
      <c r="DT214" s="224"/>
      <c r="DU214" s="224"/>
      <c r="DV214" s="224"/>
      <c r="DW214" s="224"/>
      <c r="DX214" s="224"/>
      <c r="DY214" s="224"/>
      <c r="DZ214" s="224"/>
      <c r="EA214" s="224"/>
      <c r="EB214" s="224"/>
      <c r="EC214" s="224"/>
      <c r="ED214" s="224"/>
      <c r="EE214" s="224"/>
      <c r="EF214" s="224"/>
      <c r="EG214" s="224"/>
      <c r="EH214" s="224"/>
      <c r="EI214" s="224"/>
      <c r="EJ214" s="224"/>
      <c r="EK214" s="224"/>
      <c r="EL214" s="224"/>
      <c r="EM214" s="224"/>
      <c r="EN214" s="224"/>
      <c r="EO214" s="224"/>
      <c r="EP214" s="224"/>
      <c r="EQ214" s="224"/>
      <c r="ER214" s="224"/>
      <c r="ES214" s="224"/>
      <c r="ET214" s="224"/>
      <c r="EU214" s="224"/>
      <c r="EV214" s="224"/>
      <c r="EW214" s="224"/>
      <c r="EX214" s="224"/>
      <c r="EY214" s="224"/>
      <c r="EZ214" s="224"/>
      <c r="FA214" s="224"/>
      <c r="FB214" s="224"/>
      <c r="FC214" s="224"/>
      <c r="FD214" s="224"/>
      <c r="FE214" s="224"/>
      <c r="FF214" s="224"/>
      <c r="FG214" s="224"/>
      <c r="FH214" s="224"/>
      <c r="FI214" s="224"/>
      <c r="FJ214" s="224"/>
      <c r="FK214" s="224"/>
      <c r="FL214" s="224"/>
      <c r="FM214" s="224"/>
      <c r="FN214" s="224"/>
      <c r="FO214" s="224"/>
      <c r="FP214" s="224"/>
      <c r="FQ214" s="224"/>
      <c r="FR214" s="224"/>
      <c r="FS214" s="224"/>
      <c r="FT214" s="224"/>
      <c r="FU214" s="224"/>
      <c r="FV214" s="224"/>
      <c r="FW214" s="224"/>
      <c r="FX214" s="224"/>
      <c r="FY214" s="224"/>
      <c r="FZ214" s="224"/>
      <c r="GA214" s="224"/>
      <c r="GB214" s="224"/>
      <c r="GC214" s="224"/>
      <c r="GD214" s="224"/>
      <c r="GE214" s="224"/>
      <c r="GF214" s="224"/>
      <c r="GG214" s="224"/>
      <c r="GH214" s="224"/>
      <c r="GI214" s="224"/>
      <c r="GJ214" s="224"/>
      <c r="GK214" s="224"/>
      <c r="GL214" s="224"/>
      <c r="GM214" s="224"/>
      <c r="GN214" s="224"/>
      <c r="GO214" s="224"/>
      <c r="GP214" s="224"/>
      <c r="GQ214" s="224"/>
      <c r="GR214" s="224"/>
      <c r="GS214" s="224"/>
      <c r="GT214" s="224"/>
      <c r="GU214" s="224"/>
      <c r="GV214" s="224"/>
      <c r="GW214" s="224"/>
      <c r="GX214" s="224"/>
      <c r="GY214" s="224"/>
      <c r="GZ214" s="224"/>
      <c r="HA214" s="224"/>
      <c r="HB214" s="224"/>
      <c r="HC214" s="224"/>
      <c r="HD214" s="224"/>
      <c r="HE214" s="224"/>
      <c r="HF214" s="224"/>
      <c r="HG214" s="224"/>
      <c r="HH214" s="224"/>
      <c r="HI214" s="224"/>
      <c r="HJ214" s="224"/>
      <c r="HK214" s="224"/>
      <c r="HL214" s="224"/>
      <c r="HM214" s="224"/>
      <c r="HN214" s="224"/>
      <c r="HO214" s="224"/>
      <c r="HP214" s="224"/>
      <c r="HQ214" s="224"/>
      <c r="HR214" s="224"/>
      <c r="HS214" s="224"/>
      <c r="HT214" s="224"/>
      <c r="HU214" s="224"/>
      <c r="HV214" s="224"/>
      <c r="HW214" s="224"/>
      <c r="HX214" s="224"/>
      <c r="HY214" s="224"/>
      <c r="HZ214" s="224"/>
      <c r="IA214" s="224"/>
      <c r="IB214" s="224"/>
      <c r="IC214" s="224"/>
      <c r="ID214" s="224"/>
      <c r="IE214" s="224"/>
      <c r="IF214" s="224"/>
      <c r="IG214" s="224"/>
      <c r="IH214" s="224"/>
      <c r="II214" s="224"/>
      <c r="IJ214" s="224"/>
      <c r="IK214" s="224"/>
      <c r="IL214" s="224"/>
      <c r="IM214" s="224"/>
      <c r="IN214" s="224"/>
      <c r="IO214" s="224"/>
      <c r="IP214" s="224"/>
      <c r="IQ214" s="224"/>
      <c r="IR214" s="224"/>
      <c r="IS214" s="224"/>
      <c r="IT214" s="224"/>
      <c r="IU214" s="224"/>
      <c r="IV214" s="224"/>
    </row>
    <row r="215" spans="1:256" s="224" customFormat="1">
      <c r="A215" s="225"/>
      <c r="B215" s="226"/>
      <c r="C215" s="159"/>
      <c r="D215" s="295"/>
      <c r="E215" s="311"/>
      <c r="F215" s="252">
        <f t="shared" si="3"/>
        <v>0</v>
      </c>
      <c r="G215" s="226"/>
      <c r="H215" s="227"/>
      <c r="I215" s="227"/>
      <c r="J215" s="227"/>
      <c r="K215" s="227"/>
      <c r="L215" s="227"/>
      <c r="M215" s="227"/>
      <c r="N215" s="227"/>
      <c r="O215" s="227"/>
      <c r="P215" s="227"/>
      <c r="Q215" s="227"/>
    </row>
    <row r="216" spans="1:256" s="157" customFormat="1" ht="38.25">
      <c r="A216" s="225" t="s">
        <v>57</v>
      </c>
      <c r="B216" s="226" t="s">
        <v>462</v>
      </c>
      <c r="C216" s="159" t="s">
        <v>50</v>
      </c>
      <c r="D216" s="295">
        <v>6.4</v>
      </c>
      <c r="E216" s="311"/>
      <c r="F216" s="252">
        <f t="shared" si="3"/>
        <v>0</v>
      </c>
      <c r="G216" s="226"/>
      <c r="H216" s="227"/>
      <c r="I216" s="227"/>
      <c r="J216" s="227"/>
      <c r="K216" s="227"/>
      <c r="L216" s="227"/>
      <c r="M216" s="227"/>
      <c r="N216" s="227"/>
      <c r="O216" s="227"/>
      <c r="P216" s="227"/>
      <c r="Q216" s="227"/>
      <c r="R216" s="224"/>
      <c r="S216" s="224"/>
      <c r="T216" s="224"/>
      <c r="U216" s="224"/>
      <c r="V216" s="224"/>
      <c r="W216" s="224"/>
      <c r="X216" s="224"/>
      <c r="Y216" s="224"/>
      <c r="Z216" s="224"/>
      <c r="AA216" s="224"/>
      <c r="AB216" s="224"/>
      <c r="AC216" s="224"/>
      <c r="AD216" s="224"/>
      <c r="AE216" s="224"/>
      <c r="AF216" s="224"/>
      <c r="AG216" s="224"/>
      <c r="AH216" s="224"/>
      <c r="AI216" s="224"/>
      <c r="AJ216" s="224"/>
      <c r="AK216" s="224"/>
      <c r="AL216" s="224"/>
      <c r="AM216" s="224"/>
      <c r="AN216" s="224"/>
      <c r="AO216" s="224"/>
      <c r="AP216" s="224"/>
      <c r="AQ216" s="224"/>
      <c r="AR216" s="224"/>
      <c r="AS216" s="224"/>
      <c r="AT216" s="224"/>
      <c r="AU216" s="224"/>
      <c r="AV216" s="224"/>
      <c r="AW216" s="224"/>
      <c r="AX216" s="224"/>
      <c r="AY216" s="224"/>
      <c r="AZ216" s="224"/>
      <c r="BA216" s="224"/>
      <c r="BB216" s="224"/>
      <c r="BC216" s="224"/>
      <c r="BD216" s="224"/>
      <c r="BE216" s="224"/>
      <c r="BF216" s="224"/>
      <c r="BG216" s="224"/>
      <c r="BH216" s="224"/>
      <c r="BI216" s="224"/>
      <c r="BJ216" s="224"/>
      <c r="BK216" s="224"/>
      <c r="BL216" s="224"/>
      <c r="BM216" s="224"/>
      <c r="BN216" s="224"/>
      <c r="BO216" s="224"/>
      <c r="BP216" s="224"/>
      <c r="BQ216" s="224"/>
      <c r="BR216" s="224"/>
      <c r="BS216" s="224"/>
      <c r="BT216" s="224"/>
      <c r="BU216" s="224"/>
      <c r="BV216" s="224"/>
      <c r="BW216" s="224"/>
      <c r="BX216" s="224"/>
      <c r="BY216" s="224"/>
      <c r="BZ216" s="224"/>
      <c r="CA216" s="224"/>
      <c r="CB216" s="224"/>
      <c r="CC216" s="224"/>
      <c r="CD216" s="224"/>
      <c r="CE216" s="224"/>
      <c r="CF216" s="224"/>
      <c r="CG216" s="224"/>
      <c r="CH216" s="224"/>
      <c r="CI216" s="224"/>
      <c r="CJ216" s="224"/>
      <c r="CK216" s="224"/>
      <c r="CL216" s="224"/>
      <c r="CM216" s="224"/>
      <c r="CN216" s="224"/>
      <c r="CO216" s="224"/>
      <c r="CP216" s="224"/>
      <c r="CQ216" s="224"/>
      <c r="CR216" s="224"/>
      <c r="CS216" s="224"/>
      <c r="CT216" s="224"/>
      <c r="CU216" s="224"/>
      <c r="CV216" s="224"/>
      <c r="CW216" s="224"/>
      <c r="CX216" s="224"/>
      <c r="CY216" s="224"/>
      <c r="CZ216" s="224"/>
      <c r="DA216" s="224"/>
      <c r="DB216" s="224"/>
      <c r="DC216" s="224"/>
      <c r="DD216" s="224"/>
      <c r="DE216" s="224"/>
      <c r="DF216" s="224"/>
      <c r="DG216" s="224"/>
      <c r="DH216" s="224"/>
      <c r="DI216" s="224"/>
      <c r="DJ216" s="224"/>
      <c r="DK216" s="224"/>
      <c r="DL216" s="224"/>
      <c r="DM216" s="224"/>
      <c r="DN216" s="224"/>
      <c r="DO216" s="224"/>
      <c r="DP216" s="224"/>
      <c r="DQ216" s="224"/>
      <c r="DR216" s="224"/>
      <c r="DS216" s="224"/>
      <c r="DT216" s="224"/>
      <c r="DU216" s="224"/>
      <c r="DV216" s="224"/>
      <c r="DW216" s="224"/>
      <c r="DX216" s="224"/>
      <c r="DY216" s="224"/>
      <c r="DZ216" s="224"/>
      <c r="EA216" s="224"/>
      <c r="EB216" s="224"/>
      <c r="EC216" s="224"/>
      <c r="ED216" s="224"/>
      <c r="EE216" s="224"/>
      <c r="EF216" s="224"/>
      <c r="EG216" s="224"/>
      <c r="EH216" s="224"/>
      <c r="EI216" s="224"/>
      <c r="EJ216" s="224"/>
      <c r="EK216" s="224"/>
      <c r="EL216" s="224"/>
      <c r="EM216" s="224"/>
      <c r="EN216" s="224"/>
      <c r="EO216" s="224"/>
      <c r="EP216" s="224"/>
      <c r="EQ216" s="224"/>
      <c r="ER216" s="224"/>
      <c r="ES216" s="224"/>
      <c r="ET216" s="224"/>
      <c r="EU216" s="224"/>
      <c r="EV216" s="224"/>
      <c r="EW216" s="224"/>
      <c r="EX216" s="224"/>
      <c r="EY216" s="224"/>
      <c r="EZ216" s="224"/>
      <c r="FA216" s="224"/>
      <c r="FB216" s="224"/>
      <c r="FC216" s="224"/>
      <c r="FD216" s="224"/>
      <c r="FE216" s="224"/>
      <c r="FF216" s="224"/>
      <c r="FG216" s="224"/>
      <c r="FH216" s="224"/>
      <c r="FI216" s="224"/>
      <c r="FJ216" s="224"/>
      <c r="FK216" s="224"/>
      <c r="FL216" s="224"/>
      <c r="FM216" s="224"/>
      <c r="FN216" s="224"/>
      <c r="FO216" s="224"/>
      <c r="FP216" s="224"/>
      <c r="FQ216" s="224"/>
      <c r="FR216" s="224"/>
      <c r="FS216" s="224"/>
      <c r="FT216" s="224"/>
      <c r="FU216" s="224"/>
      <c r="FV216" s="224"/>
      <c r="FW216" s="224"/>
      <c r="FX216" s="224"/>
      <c r="FY216" s="224"/>
      <c r="FZ216" s="224"/>
      <c r="GA216" s="224"/>
      <c r="GB216" s="224"/>
      <c r="GC216" s="224"/>
      <c r="GD216" s="224"/>
      <c r="GE216" s="224"/>
      <c r="GF216" s="224"/>
      <c r="GG216" s="224"/>
      <c r="GH216" s="224"/>
      <c r="GI216" s="224"/>
      <c r="GJ216" s="224"/>
      <c r="GK216" s="224"/>
      <c r="GL216" s="224"/>
      <c r="GM216" s="224"/>
      <c r="GN216" s="224"/>
      <c r="GO216" s="224"/>
      <c r="GP216" s="224"/>
      <c r="GQ216" s="224"/>
      <c r="GR216" s="224"/>
      <c r="GS216" s="224"/>
      <c r="GT216" s="224"/>
      <c r="GU216" s="224"/>
      <c r="GV216" s="224"/>
      <c r="GW216" s="224"/>
      <c r="GX216" s="224"/>
      <c r="GY216" s="224"/>
      <c r="GZ216" s="224"/>
      <c r="HA216" s="224"/>
      <c r="HB216" s="224"/>
      <c r="HC216" s="224"/>
      <c r="HD216" s="224"/>
      <c r="HE216" s="224"/>
      <c r="HF216" s="224"/>
      <c r="HG216" s="224"/>
      <c r="HH216" s="224"/>
      <c r="HI216" s="224"/>
      <c r="HJ216" s="224"/>
      <c r="HK216" s="224"/>
      <c r="HL216" s="224"/>
      <c r="HM216" s="224"/>
      <c r="HN216" s="224"/>
      <c r="HO216" s="224"/>
      <c r="HP216" s="224"/>
      <c r="HQ216" s="224"/>
      <c r="HR216" s="224"/>
      <c r="HS216" s="224"/>
      <c r="HT216" s="224"/>
      <c r="HU216" s="224"/>
      <c r="HV216" s="224"/>
      <c r="HW216" s="224"/>
      <c r="HX216" s="224"/>
      <c r="HY216" s="224"/>
      <c r="HZ216" s="224"/>
      <c r="IA216" s="224"/>
      <c r="IB216" s="224"/>
      <c r="IC216" s="224"/>
      <c r="ID216" s="224"/>
      <c r="IE216" s="224"/>
      <c r="IF216" s="224"/>
      <c r="IG216" s="224"/>
      <c r="IH216" s="224"/>
      <c r="II216" s="224"/>
      <c r="IJ216" s="224"/>
      <c r="IK216" s="224"/>
      <c r="IL216" s="224"/>
      <c r="IM216" s="224"/>
      <c r="IN216" s="224"/>
      <c r="IO216" s="224"/>
      <c r="IP216" s="224"/>
      <c r="IQ216" s="224"/>
      <c r="IR216" s="224"/>
      <c r="IS216" s="224"/>
      <c r="IT216" s="224"/>
      <c r="IU216" s="224"/>
      <c r="IV216" s="224"/>
    </row>
    <row r="217" spans="1:256" s="224" customFormat="1">
      <c r="A217" s="225"/>
      <c r="B217" s="226"/>
      <c r="C217" s="159"/>
      <c r="D217" s="295"/>
      <c r="E217" s="311"/>
      <c r="F217" s="252">
        <f t="shared" si="3"/>
        <v>0</v>
      </c>
      <c r="G217" s="226"/>
      <c r="H217" s="227"/>
      <c r="I217" s="227"/>
      <c r="J217" s="227"/>
      <c r="K217" s="227"/>
      <c r="L217" s="227"/>
      <c r="M217" s="227"/>
      <c r="N217" s="227"/>
      <c r="O217" s="227"/>
      <c r="P217" s="227"/>
      <c r="Q217" s="227"/>
    </row>
    <row r="218" spans="1:256" s="157" customFormat="1" ht="38.25">
      <c r="A218" s="225" t="s">
        <v>760</v>
      </c>
      <c r="B218" s="226" t="s">
        <v>464</v>
      </c>
      <c r="C218" s="159"/>
      <c r="D218" s="295"/>
      <c r="E218" s="311"/>
      <c r="F218" s="252">
        <f t="shared" si="3"/>
        <v>0</v>
      </c>
      <c r="G218" s="226"/>
      <c r="H218" s="227"/>
      <c r="I218" s="227"/>
      <c r="J218" s="227"/>
      <c r="K218" s="227"/>
      <c r="L218" s="227"/>
      <c r="M218" s="227"/>
      <c r="N218" s="227"/>
      <c r="O218" s="227"/>
      <c r="P218" s="227"/>
      <c r="Q218" s="227"/>
      <c r="R218" s="224"/>
      <c r="S218" s="224"/>
      <c r="T218" s="224"/>
      <c r="U218" s="224"/>
      <c r="V218" s="224"/>
      <c r="W218" s="224"/>
      <c r="X218" s="224"/>
      <c r="Y218" s="224"/>
      <c r="Z218" s="224"/>
      <c r="AA218" s="224"/>
      <c r="AB218" s="224"/>
      <c r="AC218" s="224"/>
      <c r="AD218" s="224"/>
      <c r="AE218" s="224"/>
      <c r="AF218" s="224"/>
      <c r="AG218" s="224"/>
      <c r="AH218" s="224"/>
      <c r="AI218" s="224"/>
      <c r="AJ218" s="224"/>
      <c r="AK218" s="224"/>
      <c r="AL218" s="224"/>
      <c r="AM218" s="224"/>
      <c r="AN218" s="224"/>
      <c r="AO218" s="224"/>
      <c r="AP218" s="224"/>
      <c r="AQ218" s="224"/>
      <c r="AR218" s="224"/>
      <c r="AS218" s="224"/>
      <c r="AT218" s="224"/>
      <c r="AU218" s="224"/>
      <c r="AV218" s="224"/>
      <c r="AW218" s="224"/>
      <c r="AX218" s="224"/>
      <c r="AY218" s="224"/>
      <c r="AZ218" s="224"/>
      <c r="BA218" s="224"/>
      <c r="BB218" s="224"/>
      <c r="BC218" s="224"/>
      <c r="BD218" s="224"/>
      <c r="BE218" s="224"/>
      <c r="BF218" s="224"/>
      <c r="BG218" s="224"/>
      <c r="BH218" s="224"/>
      <c r="BI218" s="224"/>
      <c r="BJ218" s="224"/>
      <c r="BK218" s="224"/>
      <c r="BL218" s="224"/>
      <c r="BM218" s="224"/>
      <c r="BN218" s="224"/>
      <c r="BO218" s="224"/>
      <c r="BP218" s="224"/>
      <c r="BQ218" s="224"/>
      <c r="BR218" s="224"/>
      <c r="BS218" s="224"/>
      <c r="BT218" s="224"/>
      <c r="BU218" s="224"/>
      <c r="BV218" s="224"/>
      <c r="BW218" s="224"/>
      <c r="BX218" s="224"/>
      <c r="BY218" s="224"/>
      <c r="BZ218" s="224"/>
      <c r="CA218" s="224"/>
      <c r="CB218" s="224"/>
      <c r="CC218" s="224"/>
      <c r="CD218" s="224"/>
      <c r="CE218" s="224"/>
      <c r="CF218" s="224"/>
      <c r="CG218" s="224"/>
      <c r="CH218" s="224"/>
      <c r="CI218" s="224"/>
      <c r="CJ218" s="224"/>
      <c r="CK218" s="224"/>
      <c r="CL218" s="224"/>
      <c r="CM218" s="224"/>
      <c r="CN218" s="224"/>
      <c r="CO218" s="224"/>
      <c r="CP218" s="224"/>
      <c r="CQ218" s="224"/>
      <c r="CR218" s="224"/>
      <c r="CS218" s="224"/>
      <c r="CT218" s="224"/>
      <c r="CU218" s="224"/>
      <c r="CV218" s="224"/>
      <c r="CW218" s="224"/>
      <c r="CX218" s="224"/>
      <c r="CY218" s="224"/>
      <c r="CZ218" s="224"/>
      <c r="DA218" s="224"/>
      <c r="DB218" s="224"/>
      <c r="DC218" s="224"/>
      <c r="DD218" s="224"/>
      <c r="DE218" s="224"/>
      <c r="DF218" s="224"/>
      <c r="DG218" s="224"/>
      <c r="DH218" s="224"/>
      <c r="DI218" s="224"/>
      <c r="DJ218" s="224"/>
      <c r="DK218" s="224"/>
      <c r="DL218" s="224"/>
      <c r="DM218" s="224"/>
      <c r="DN218" s="224"/>
      <c r="DO218" s="224"/>
      <c r="DP218" s="224"/>
      <c r="DQ218" s="224"/>
      <c r="DR218" s="224"/>
      <c r="DS218" s="224"/>
      <c r="DT218" s="224"/>
      <c r="DU218" s="224"/>
      <c r="DV218" s="224"/>
      <c r="DW218" s="224"/>
      <c r="DX218" s="224"/>
      <c r="DY218" s="224"/>
      <c r="DZ218" s="224"/>
      <c r="EA218" s="224"/>
      <c r="EB218" s="224"/>
      <c r="EC218" s="224"/>
      <c r="ED218" s="224"/>
      <c r="EE218" s="224"/>
      <c r="EF218" s="224"/>
      <c r="EG218" s="224"/>
      <c r="EH218" s="224"/>
      <c r="EI218" s="224"/>
      <c r="EJ218" s="224"/>
      <c r="EK218" s="224"/>
      <c r="EL218" s="224"/>
      <c r="EM218" s="224"/>
      <c r="EN218" s="224"/>
      <c r="EO218" s="224"/>
      <c r="EP218" s="224"/>
      <c r="EQ218" s="224"/>
      <c r="ER218" s="224"/>
      <c r="ES218" s="224"/>
      <c r="ET218" s="224"/>
      <c r="EU218" s="224"/>
      <c r="EV218" s="224"/>
      <c r="EW218" s="224"/>
      <c r="EX218" s="224"/>
      <c r="EY218" s="224"/>
      <c r="EZ218" s="224"/>
      <c r="FA218" s="224"/>
      <c r="FB218" s="224"/>
      <c r="FC218" s="224"/>
      <c r="FD218" s="224"/>
      <c r="FE218" s="224"/>
      <c r="FF218" s="224"/>
      <c r="FG218" s="224"/>
      <c r="FH218" s="224"/>
      <c r="FI218" s="224"/>
      <c r="FJ218" s="224"/>
      <c r="FK218" s="224"/>
      <c r="FL218" s="224"/>
      <c r="FM218" s="224"/>
      <c r="FN218" s="224"/>
      <c r="FO218" s="224"/>
      <c r="FP218" s="224"/>
      <c r="FQ218" s="224"/>
      <c r="FR218" s="224"/>
      <c r="FS218" s="224"/>
      <c r="FT218" s="224"/>
      <c r="FU218" s="224"/>
      <c r="FV218" s="224"/>
      <c r="FW218" s="224"/>
      <c r="FX218" s="224"/>
      <c r="FY218" s="224"/>
      <c r="FZ218" s="224"/>
      <c r="GA218" s="224"/>
      <c r="GB218" s="224"/>
      <c r="GC218" s="224"/>
      <c r="GD218" s="224"/>
      <c r="GE218" s="224"/>
      <c r="GF218" s="224"/>
      <c r="GG218" s="224"/>
      <c r="GH218" s="224"/>
      <c r="GI218" s="224"/>
      <c r="GJ218" s="224"/>
      <c r="GK218" s="224"/>
      <c r="GL218" s="224"/>
      <c r="GM218" s="224"/>
      <c r="GN218" s="224"/>
      <c r="GO218" s="224"/>
      <c r="GP218" s="224"/>
      <c r="GQ218" s="224"/>
      <c r="GR218" s="224"/>
      <c r="GS218" s="224"/>
      <c r="GT218" s="224"/>
      <c r="GU218" s="224"/>
      <c r="GV218" s="224"/>
      <c r="GW218" s="224"/>
      <c r="GX218" s="224"/>
      <c r="GY218" s="224"/>
      <c r="GZ218" s="224"/>
      <c r="HA218" s="224"/>
      <c r="HB218" s="224"/>
      <c r="HC218" s="224"/>
      <c r="HD218" s="224"/>
      <c r="HE218" s="224"/>
      <c r="HF218" s="224"/>
      <c r="HG218" s="224"/>
      <c r="HH218" s="224"/>
      <c r="HI218" s="224"/>
      <c r="HJ218" s="224"/>
      <c r="HK218" s="224"/>
      <c r="HL218" s="224"/>
      <c r="HM218" s="224"/>
      <c r="HN218" s="224"/>
      <c r="HO218" s="224"/>
      <c r="HP218" s="224"/>
      <c r="HQ218" s="224"/>
      <c r="HR218" s="224"/>
      <c r="HS218" s="224"/>
      <c r="HT218" s="224"/>
      <c r="HU218" s="224"/>
      <c r="HV218" s="224"/>
      <c r="HW218" s="224"/>
      <c r="HX218" s="224"/>
      <c r="HY218" s="224"/>
      <c r="HZ218" s="224"/>
      <c r="IA218" s="224"/>
      <c r="IB218" s="224"/>
      <c r="IC218" s="224"/>
      <c r="ID218" s="224"/>
      <c r="IE218" s="224"/>
      <c r="IF218" s="224"/>
      <c r="IG218" s="224"/>
      <c r="IH218" s="224"/>
      <c r="II218" s="224"/>
      <c r="IJ218" s="224"/>
      <c r="IK218" s="224"/>
      <c r="IL218" s="224"/>
      <c r="IM218" s="224"/>
      <c r="IN218" s="224"/>
      <c r="IO218" s="224"/>
      <c r="IP218" s="224"/>
      <c r="IQ218" s="224"/>
      <c r="IR218" s="224"/>
      <c r="IS218" s="224"/>
      <c r="IT218" s="224"/>
      <c r="IU218" s="224"/>
      <c r="IV218" s="224"/>
    </row>
    <row r="219" spans="1:256" s="157" customFormat="1" ht="51">
      <c r="A219" s="225"/>
      <c r="B219" s="226" t="s">
        <v>465</v>
      </c>
      <c r="C219" s="159"/>
      <c r="D219" s="295"/>
      <c r="E219" s="311"/>
      <c r="F219" s="252">
        <f t="shared" si="3"/>
        <v>0</v>
      </c>
      <c r="G219" s="226"/>
      <c r="H219" s="227"/>
      <c r="I219" s="227"/>
      <c r="J219" s="227"/>
      <c r="K219" s="227"/>
      <c r="L219" s="227"/>
      <c r="M219" s="227"/>
      <c r="N219" s="227"/>
      <c r="O219" s="227"/>
      <c r="P219" s="227"/>
      <c r="Q219" s="227"/>
      <c r="R219" s="224"/>
      <c r="S219" s="224"/>
      <c r="T219" s="224"/>
      <c r="U219" s="224"/>
      <c r="V219" s="224"/>
      <c r="W219" s="224"/>
      <c r="X219" s="224"/>
      <c r="Y219" s="224"/>
      <c r="Z219" s="224"/>
      <c r="AA219" s="224"/>
      <c r="AB219" s="224"/>
      <c r="AC219" s="224"/>
      <c r="AD219" s="224"/>
      <c r="AE219" s="224"/>
      <c r="AF219" s="224"/>
      <c r="AG219" s="224"/>
      <c r="AH219" s="224"/>
      <c r="AI219" s="224"/>
      <c r="AJ219" s="224"/>
      <c r="AK219" s="224"/>
      <c r="AL219" s="224"/>
      <c r="AM219" s="224"/>
      <c r="AN219" s="224"/>
      <c r="AO219" s="224"/>
      <c r="AP219" s="224"/>
      <c r="AQ219" s="224"/>
      <c r="AR219" s="224"/>
      <c r="AS219" s="224"/>
      <c r="AT219" s="224"/>
      <c r="AU219" s="224"/>
      <c r="AV219" s="224"/>
      <c r="AW219" s="224"/>
      <c r="AX219" s="224"/>
      <c r="AY219" s="224"/>
      <c r="AZ219" s="224"/>
      <c r="BA219" s="224"/>
      <c r="BB219" s="224"/>
      <c r="BC219" s="224"/>
      <c r="BD219" s="224"/>
      <c r="BE219" s="224"/>
      <c r="BF219" s="224"/>
      <c r="BG219" s="224"/>
      <c r="BH219" s="224"/>
      <c r="BI219" s="224"/>
      <c r="BJ219" s="224"/>
      <c r="BK219" s="224"/>
      <c r="BL219" s="224"/>
      <c r="BM219" s="224"/>
      <c r="BN219" s="224"/>
      <c r="BO219" s="224"/>
      <c r="BP219" s="224"/>
      <c r="BQ219" s="224"/>
      <c r="BR219" s="224"/>
      <c r="BS219" s="224"/>
      <c r="BT219" s="224"/>
      <c r="BU219" s="224"/>
      <c r="BV219" s="224"/>
      <c r="BW219" s="224"/>
      <c r="BX219" s="224"/>
      <c r="BY219" s="224"/>
      <c r="BZ219" s="224"/>
      <c r="CA219" s="224"/>
      <c r="CB219" s="224"/>
      <c r="CC219" s="224"/>
      <c r="CD219" s="224"/>
      <c r="CE219" s="224"/>
      <c r="CF219" s="224"/>
      <c r="CG219" s="224"/>
      <c r="CH219" s="224"/>
      <c r="CI219" s="224"/>
      <c r="CJ219" s="224"/>
      <c r="CK219" s="224"/>
      <c r="CL219" s="224"/>
      <c r="CM219" s="224"/>
      <c r="CN219" s="224"/>
      <c r="CO219" s="224"/>
      <c r="CP219" s="224"/>
      <c r="CQ219" s="224"/>
      <c r="CR219" s="224"/>
      <c r="CS219" s="224"/>
      <c r="CT219" s="224"/>
      <c r="CU219" s="224"/>
      <c r="CV219" s="224"/>
      <c r="CW219" s="224"/>
      <c r="CX219" s="224"/>
      <c r="CY219" s="224"/>
      <c r="CZ219" s="224"/>
      <c r="DA219" s="224"/>
      <c r="DB219" s="224"/>
      <c r="DC219" s="224"/>
      <c r="DD219" s="224"/>
      <c r="DE219" s="224"/>
      <c r="DF219" s="224"/>
      <c r="DG219" s="224"/>
      <c r="DH219" s="224"/>
      <c r="DI219" s="224"/>
      <c r="DJ219" s="224"/>
      <c r="DK219" s="224"/>
      <c r="DL219" s="224"/>
      <c r="DM219" s="224"/>
      <c r="DN219" s="224"/>
      <c r="DO219" s="224"/>
      <c r="DP219" s="224"/>
      <c r="DQ219" s="224"/>
      <c r="DR219" s="224"/>
      <c r="DS219" s="224"/>
      <c r="DT219" s="224"/>
      <c r="DU219" s="224"/>
      <c r="DV219" s="224"/>
      <c r="DW219" s="224"/>
      <c r="DX219" s="224"/>
      <c r="DY219" s="224"/>
      <c r="DZ219" s="224"/>
      <c r="EA219" s="224"/>
      <c r="EB219" s="224"/>
      <c r="EC219" s="224"/>
      <c r="ED219" s="224"/>
      <c r="EE219" s="224"/>
      <c r="EF219" s="224"/>
      <c r="EG219" s="224"/>
      <c r="EH219" s="224"/>
      <c r="EI219" s="224"/>
      <c r="EJ219" s="224"/>
      <c r="EK219" s="224"/>
      <c r="EL219" s="224"/>
      <c r="EM219" s="224"/>
      <c r="EN219" s="224"/>
      <c r="EO219" s="224"/>
      <c r="EP219" s="224"/>
      <c r="EQ219" s="224"/>
      <c r="ER219" s="224"/>
      <c r="ES219" s="224"/>
      <c r="ET219" s="224"/>
      <c r="EU219" s="224"/>
      <c r="EV219" s="224"/>
      <c r="EW219" s="224"/>
      <c r="EX219" s="224"/>
      <c r="EY219" s="224"/>
      <c r="EZ219" s="224"/>
      <c r="FA219" s="224"/>
      <c r="FB219" s="224"/>
      <c r="FC219" s="224"/>
      <c r="FD219" s="224"/>
      <c r="FE219" s="224"/>
      <c r="FF219" s="224"/>
      <c r="FG219" s="224"/>
      <c r="FH219" s="224"/>
      <c r="FI219" s="224"/>
      <c r="FJ219" s="224"/>
      <c r="FK219" s="224"/>
      <c r="FL219" s="224"/>
      <c r="FM219" s="224"/>
      <c r="FN219" s="224"/>
      <c r="FO219" s="224"/>
      <c r="FP219" s="224"/>
      <c r="FQ219" s="224"/>
      <c r="FR219" s="224"/>
      <c r="FS219" s="224"/>
      <c r="FT219" s="224"/>
      <c r="FU219" s="224"/>
      <c r="FV219" s="224"/>
      <c r="FW219" s="224"/>
      <c r="FX219" s="224"/>
      <c r="FY219" s="224"/>
      <c r="FZ219" s="224"/>
      <c r="GA219" s="224"/>
      <c r="GB219" s="224"/>
      <c r="GC219" s="224"/>
      <c r="GD219" s="224"/>
      <c r="GE219" s="224"/>
      <c r="GF219" s="224"/>
      <c r="GG219" s="224"/>
      <c r="GH219" s="224"/>
      <c r="GI219" s="224"/>
      <c r="GJ219" s="224"/>
      <c r="GK219" s="224"/>
      <c r="GL219" s="224"/>
      <c r="GM219" s="224"/>
      <c r="GN219" s="224"/>
      <c r="GO219" s="224"/>
      <c r="GP219" s="224"/>
      <c r="GQ219" s="224"/>
      <c r="GR219" s="224"/>
      <c r="GS219" s="224"/>
      <c r="GT219" s="224"/>
      <c r="GU219" s="224"/>
      <c r="GV219" s="224"/>
      <c r="GW219" s="224"/>
      <c r="GX219" s="224"/>
      <c r="GY219" s="224"/>
      <c r="GZ219" s="224"/>
      <c r="HA219" s="224"/>
      <c r="HB219" s="224"/>
      <c r="HC219" s="224"/>
      <c r="HD219" s="224"/>
      <c r="HE219" s="224"/>
      <c r="HF219" s="224"/>
      <c r="HG219" s="224"/>
      <c r="HH219" s="224"/>
      <c r="HI219" s="224"/>
      <c r="HJ219" s="224"/>
      <c r="HK219" s="224"/>
      <c r="HL219" s="224"/>
      <c r="HM219" s="224"/>
      <c r="HN219" s="224"/>
      <c r="HO219" s="224"/>
      <c r="HP219" s="224"/>
      <c r="HQ219" s="224"/>
      <c r="HR219" s="224"/>
      <c r="HS219" s="224"/>
      <c r="HT219" s="224"/>
      <c r="HU219" s="224"/>
      <c r="HV219" s="224"/>
      <c r="HW219" s="224"/>
      <c r="HX219" s="224"/>
      <c r="HY219" s="224"/>
      <c r="HZ219" s="224"/>
      <c r="IA219" s="224"/>
      <c r="IB219" s="224"/>
      <c r="IC219" s="224"/>
      <c r="ID219" s="224"/>
      <c r="IE219" s="224"/>
      <c r="IF219" s="224"/>
      <c r="IG219" s="224"/>
      <c r="IH219" s="224"/>
      <c r="II219" s="224"/>
      <c r="IJ219" s="224"/>
      <c r="IK219" s="224"/>
      <c r="IL219" s="224"/>
      <c r="IM219" s="224"/>
      <c r="IN219" s="224"/>
      <c r="IO219" s="224"/>
      <c r="IP219" s="224"/>
      <c r="IQ219" s="224"/>
      <c r="IR219" s="224"/>
      <c r="IS219" s="224"/>
      <c r="IT219" s="224"/>
      <c r="IU219" s="224"/>
      <c r="IV219" s="224"/>
    </row>
    <row r="220" spans="1:256" s="157" customFormat="1" ht="25.5">
      <c r="A220" s="225"/>
      <c r="B220" s="226" t="s">
        <v>463</v>
      </c>
      <c r="C220" s="159" t="s">
        <v>54</v>
      </c>
      <c r="D220" s="295">
        <v>1</v>
      </c>
      <c r="E220" s="311"/>
      <c r="F220" s="252">
        <f t="shared" si="3"/>
        <v>0</v>
      </c>
      <c r="G220" s="226"/>
      <c r="H220" s="227"/>
      <c r="I220" s="227"/>
      <c r="J220" s="227"/>
      <c r="K220" s="227"/>
      <c r="L220" s="227"/>
      <c r="M220" s="227"/>
      <c r="N220" s="227"/>
      <c r="O220" s="227"/>
      <c r="P220" s="227"/>
      <c r="Q220" s="227"/>
      <c r="R220" s="224"/>
      <c r="S220" s="224"/>
      <c r="T220" s="224"/>
      <c r="U220" s="224"/>
      <c r="V220" s="224"/>
      <c r="W220" s="224"/>
      <c r="X220" s="224"/>
      <c r="Y220" s="224"/>
      <c r="Z220" s="224"/>
      <c r="AA220" s="224"/>
      <c r="AB220" s="224"/>
      <c r="AC220" s="224"/>
      <c r="AD220" s="224"/>
      <c r="AE220" s="224"/>
      <c r="AF220" s="224"/>
      <c r="AG220" s="224"/>
      <c r="AH220" s="224"/>
      <c r="AI220" s="224"/>
      <c r="AJ220" s="224"/>
      <c r="AK220" s="224"/>
      <c r="AL220" s="224"/>
      <c r="AM220" s="224"/>
      <c r="AN220" s="224"/>
      <c r="AO220" s="224"/>
      <c r="AP220" s="224"/>
      <c r="AQ220" s="224"/>
      <c r="AR220" s="224"/>
      <c r="AS220" s="224"/>
      <c r="AT220" s="224"/>
      <c r="AU220" s="224"/>
      <c r="AV220" s="224"/>
      <c r="AW220" s="224"/>
      <c r="AX220" s="224"/>
      <c r="AY220" s="224"/>
      <c r="AZ220" s="224"/>
      <c r="BA220" s="224"/>
      <c r="BB220" s="224"/>
      <c r="BC220" s="224"/>
      <c r="BD220" s="224"/>
      <c r="BE220" s="224"/>
      <c r="BF220" s="224"/>
      <c r="BG220" s="224"/>
      <c r="BH220" s="224"/>
      <c r="BI220" s="224"/>
      <c r="BJ220" s="224"/>
      <c r="BK220" s="224"/>
      <c r="BL220" s="224"/>
      <c r="BM220" s="224"/>
      <c r="BN220" s="224"/>
      <c r="BO220" s="224"/>
      <c r="BP220" s="224"/>
      <c r="BQ220" s="224"/>
      <c r="BR220" s="224"/>
      <c r="BS220" s="224"/>
      <c r="BT220" s="224"/>
      <c r="BU220" s="224"/>
      <c r="BV220" s="224"/>
      <c r="BW220" s="224"/>
      <c r="BX220" s="224"/>
      <c r="BY220" s="224"/>
      <c r="BZ220" s="224"/>
      <c r="CA220" s="224"/>
      <c r="CB220" s="224"/>
      <c r="CC220" s="224"/>
      <c r="CD220" s="224"/>
      <c r="CE220" s="224"/>
      <c r="CF220" s="224"/>
      <c r="CG220" s="224"/>
      <c r="CH220" s="224"/>
      <c r="CI220" s="224"/>
      <c r="CJ220" s="224"/>
      <c r="CK220" s="224"/>
      <c r="CL220" s="224"/>
      <c r="CM220" s="224"/>
      <c r="CN220" s="224"/>
      <c r="CO220" s="224"/>
      <c r="CP220" s="224"/>
      <c r="CQ220" s="224"/>
      <c r="CR220" s="224"/>
      <c r="CS220" s="224"/>
      <c r="CT220" s="224"/>
      <c r="CU220" s="224"/>
      <c r="CV220" s="224"/>
      <c r="CW220" s="224"/>
      <c r="CX220" s="224"/>
      <c r="CY220" s="224"/>
      <c r="CZ220" s="224"/>
      <c r="DA220" s="224"/>
      <c r="DB220" s="224"/>
      <c r="DC220" s="224"/>
      <c r="DD220" s="224"/>
      <c r="DE220" s="224"/>
      <c r="DF220" s="224"/>
      <c r="DG220" s="224"/>
      <c r="DH220" s="224"/>
      <c r="DI220" s="224"/>
      <c r="DJ220" s="224"/>
      <c r="DK220" s="224"/>
      <c r="DL220" s="224"/>
      <c r="DM220" s="224"/>
      <c r="DN220" s="224"/>
      <c r="DO220" s="224"/>
      <c r="DP220" s="224"/>
      <c r="DQ220" s="224"/>
      <c r="DR220" s="224"/>
      <c r="DS220" s="224"/>
      <c r="DT220" s="224"/>
      <c r="DU220" s="224"/>
      <c r="DV220" s="224"/>
      <c r="DW220" s="224"/>
      <c r="DX220" s="224"/>
      <c r="DY220" s="224"/>
      <c r="DZ220" s="224"/>
      <c r="EA220" s="224"/>
      <c r="EB220" s="224"/>
      <c r="EC220" s="224"/>
      <c r="ED220" s="224"/>
      <c r="EE220" s="224"/>
      <c r="EF220" s="224"/>
      <c r="EG220" s="224"/>
      <c r="EH220" s="224"/>
      <c r="EI220" s="224"/>
      <c r="EJ220" s="224"/>
      <c r="EK220" s="224"/>
      <c r="EL220" s="224"/>
      <c r="EM220" s="224"/>
      <c r="EN220" s="224"/>
      <c r="EO220" s="224"/>
      <c r="EP220" s="224"/>
      <c r="EQ220" s="224"/>
      <c r="ER220" s="224"/>
      <c r="ES220" s="224"/>
      <c r="ET220" s="224"/>
      <c r="EU220" s="224"/>
      <c r="EV220" s="224"/>
      <c r="EW220" s="224"/>
      <c r="EX220" s="224"/>
      <c r="EY220" s="224"/>
      <c r="EZ220" s="224"/>
      <c r="FA220" s="224"/>
      <c r="FB220" s="224"/>
      <c r="FC220" s="224"/>
      <c r="FD220" s="224"/>
      <c r="FE220" s="224"/>
      <c r="FF220" s="224"/>
      <c r="FG220" s="224"/>
      <c r="FH220" s="224"/>
      <c r="FI220" s="224"/>
      <c r="FJ220" s="224"/>
      <c r="FK220" s="224"/>
      <c r="FL220" s="224"/>
      <c r="FM220" s="224"/>
      <c r="FN220" s="224"/>
      <c r="FO220" s="224"/>
      <c r="FP220" s="224"/>
      <c r="FQ220" s="224"/>
      <c r="FR220" s="224"/>
      <c r="FS220" s="224"/>
      <c r="FT220" s="224"/>
      <c r="FU220" s="224"/>
      <c r="FV220" s="224"/>
      <c r="FW220" s="224"/>
      <c r="FX220" s="224"/>
      <c r="FY220" s="224"/>
      <c r="FZ220" s="224"/>
      <c r="GA220" s="224"/>
      <c r="GB220" s="224"/>
      <c r="GC220" s="224"/>
      <c r="GD220" s="224"/>
      <c r="GE220" s="224"/>
      <c r="GF220" s="224"/>
      <c r="GG220" s="224"/>
      <c r="GH220" s="224"/>
      <c r="GI220" s="224"/>
      <c r="GJ220" s="224"/>
      <c r="GK220" s="224"/>
      <c r="GL220" s="224"/>
      <c r="GM220" s="224"/>
      <c r="GN220" s="224"/>
      <c r="GO220" s="224"/>
      <c r="GP220" s="224"/>
      <c r="GQ220" s="224"/>
      <c r="GR220" s="224"/>
      <c r="GS220" s="224"/>
      <c r="GT220" s="224"/>
      <c r="GU220" s="224"/>
      <c r="GV220" s="224"/>
      <c r="GW220" s="224"/>
      <c r="GX220" s="224"/>
      <c r="GY220" s="224"/>
      <c r="GZ220" s="224"/>
      <c r="HA220" s="224"/>
      <c r="HB220" s="224"/>
      <c r="HC220" s="224"/>
      <c r="HD220" s="224"/>
      <c r="HE220" s="224"/>
      <c r="HF220" s="224"/>
      <c r="HG220" s="224"/>
      <c r="HH220" s="224"/>
      <c r="HI220" s="224"/>
      <c r="HJ220" s="224"/>
      <c r="HK220" s="224"/>
      <c r="HL220" s="224"/>
      <c r="HM220" s="224"/>
      <c r="HN220" s="224"/>
      <c r="HO220" s="224"/>
      <c r="HP220" s="224"/>
      <c r="HQ220" s="224"/>
      <c r="HR220" s="224"/>
      <c r="HS220" s="224"/>
      <c r="HT220" s="224"/>
      <c r="HU220" s="224"/>
      <c r="HV220" s="224"/>
      <c r="HW220" s="224"/>
      <c r="HX220" s="224"/>
      <c r="HY220" s="224"/>
      <c r="HZ220" s="224"/>
      <c r="IA220" s="224"/>
      <c r="IB220" s="224"/>
      <c r="IC220" s="224"/>
      <c r="ID220" s="224"/>
      <c r="IE220" s="224"/>
      <c r="IF220" s="224"/>
      <c r="IG220" s="224"/>
      <c r="IH220" s="224"/>
      <c r="II220" s="224"/>
      <c r="IJ220" s="224"/>
      <c r="IK220" s="224"/>
      <c r="IL220" s="224"/>
      <c r="IM220" s="224"/>
      <c r="IN220" s="224"/>
      <c r="IO220" s="224"/>
      <c r="IP220" s="224"/>
      <c r="IQ220" s="224"/>
      <c r="IR220" s="224"/>
      <c r="IS220" s="224"/>
      <c r="IT220" s="224"/>
      <c r="IU220" s="224"/>
      <c r="IV220" s="224"/>
    </row>
    <row r="221" spans="1:256" s="224" customFormat="1">
      <c r="A221" s="225"/>
      <c r="B221" s="226"/>
      <c r="C221" s="159"/>
      <c r="D221" s="295"/>
      <c r="E221" s="311"/>
      <c r="F221" s="252">
        <f t="shared" si="3"/>
        <v>0</v>
      </c>
      <c r="G221" s="226"/>
      <c r="H221" s="227"/>
      <c r="I221" s="227"/>
      <c r="J221" s="227"/>
      <c r="K221" s="227"/>
      <c r="L221" s="227"/>
      <c r="M221" s="227"/>
      <c r="N221" s="227"/>
      <c r="O221" s="227"/>
      <c r="P221" s="227"/>
      <c r="Q221" s="227"/>
    </row>
    <row r="222" spans="1:256" s="224" customFormat="1" ht="76.5">
      <c r="A222" s="225" t="s">
        <v>761</v>
      </c>
      <c r="B222" s="226" t="s">
        <v>466</v>
      </c>
      <c r="D222" s="328"/>
      <c r="E222" s="244"/>
      <c r="F222" s="252">
        <f t="shared" si="3"/>
        <v>0</v>
      </c>
      <c r="G222" s="226"/>
      <c r="H222" s="227"/>
      <c r="I222" s="227"/>
      <c r="J222" s="227"/>
      <c r="K222" s="227"/>
      <c r="L222" s="227"/>
      <c r="M222" s="227"/>
      <c r="N222" s="227"/>
      <c r="O222" s="227"/>
      <c r="P222" s="227"/>
      <c r="Q222" s="227"/>
    </row>
    <row r="223" spans="1:256" s="224" customFormat="1">
      <c r="A223" s="225"/>
      <c r="B223" s="226"/>
      <c r="D223" s="328"/>
      <c r="E223" s="244"/>
      <c r="F223" s="252">
        <f t="shared" si="3"/>
        <v>0</v>
      </c>
      <c r="G223" s="226"/>
      <c r="H223" s="227"/>
      <c r="I223" s="227"/>
      <c r="J223" s="227"/>
      <c r="K223" s="227"/>
      <c r="L223" s="227"/>
      <c r="M223" s="227"/>
      <c r="N223" s="227"/>
      <c r="O223" s="227"/>
      <c r="P223" s="227"/>
      <c r="Q223" s="227"/>
    </row>
    <row r="224" spans="1:256" s="228" customFormat="1" ht="24" customHeight="1">
      <c r="A224" s="225" t="s">
        <v>46</v>
      </c>
      <c r="B224" s="226" t="s">
        <v>624</v>
      </c>
      <c r="C224" s="159" t="s">
        <v>50</v>
      </c>
      <c r="D224" s="295">
        <v>35</v>
      </c>
      <c r="E224" s="311"/>
      <c r="F224" s="252">
        <f t="shared" si="3"/>
        <v>0</v>
      </c>
      <c r="G224" s="226"/>
      <c r="H224" s="227"/>
      <c r="I224" s="227"/>
      <c r="J224" s="227"/>
      <c r="K224" s="227"/>
      <c r="L224" s="227"/>
      <c r="M224" s="227"/>
      <c r="N224" s="227"/>
      <c r="O224" s="227"/>
      <c r="P224" s="227"/>
      <c r="Q224" s="227"/>
      <c r="R224" s="224"/>
      <c r="S224" s="224"/>
      <c r="T224" s="224"/>
      <c r="U224" s="224"/>
      <c r="V224" s="224"/>
      <c r="W224" s="224"/>
      <c r="X224" s="224"/>
      <c r="Y224" s="224"/>
      <c r="Z224" s="224"/>
      <c r="AA224" s="224"/>
      <c r="AB224" s="224"/>
      <c r="AC224" s="224"/>
      <c r="AD224" s="224"/>
      <c r="AE224" s="224"/>
      <c r="AF224" s="224"/>
      <c r="AG224" s="224"/>
      <c r="AH224" s="224"/>
      <c r="AI224" s="224"/>
      <c r="AJ224" s="224"/>
      <c r="AK224" s="224"/>
      <c r="AL224" s="224"/>
      <c r="AM224" s="224"/>
      <c r="AN224" s="224"/>
      <c r="AO224" s="224"/>
      <c r="AP224" s="224"/>
      <c r="AQ224" s="224"/>
      <c r="AR224" s="224"/>
      <c r="AS224" s="224"/>
      <c r="AT224" s="224"/>
      <c r="AU224" s="224"/>
      <c r="AV224" s="224"/>
      <c r="AW224" s="224"/>
      <c r="AX224" s="224"/>
      <c r="AY224" s="224"/>
      <c r="AZ224" s="224"/>
      <c r="BA224" s="224"/>
      <c r="BB224" s="224"/>
      <c r="BC224" s="224"/>
      <c r="BD224" s="224"/>
      <c r="BE224" s="224"/>
      <c r="BF224" s="224"/>
      <c r="BG224" s="224"/>
      <c r="BH224" s="224"/>
      <c r="BI224" s="224"/>
      <c r="BJ224" s="224"/>
      <c r="BK224" s="224"/>
      <c r="BL224" s="224"/>
      <c r="BM224" s="224"/>
      <c r="BN224" s="224"/>
      <c r="BO224" s="224"/>
      <c r="BP224" s="224"/>
      <c r="BQ224" s="224"/>
      <c r="BR224" s="224"/>
      <c r="BS224" s="224"/>
      <c r="BT224" s="224"/>
      <c r="BU224" s="224"/>
      <c r="BV224" s="224"/>
      <c r="BW224" s="224"/>
      <c r="BX224" s="224"/>
      <c r="BY224" s="224"/>
      <c r="BZ224" s="224"/>
      <c r="CA224" s="224"/>
      <c r="CB224" s="224"/>
      <c r="CC224" s="224"/>
      <c r="CD224" s="224"/>
      <c r="CE224" s="224"/>
      <c r="CF224" s="224"/>
      <c r="CG224" s="224"/>
      <c r="CH224" s="224"/>
      <c r="CI224" s="224"/>
      <c r="CJ224" s="224"/>
      <c r="CK224" s="224"/>
      <c r="CL224" s="224"/>
      <c r="CM224" s="224"/>
      <c r="CN224" s="224"/>
      <c r="CO224" s="224"/>
      <c r="CP224" s="224"/>
      <c r="CQ224" s="224"/>
      <c r="CR224" s="224"/>
      <c r="CS224" s="224"/>
      <c r="CT224" s="224"/>
      <c r="CU224" s="224"/>
      <c r="CV224" s="224"/>
      <c r="CW224" s="224"/>
      <c r="CX224" s="224"/>
      <c r="CY224" s="224"/>
      <c r="CZ224" s="224"/>
      <c r="DA224" s="224"/>
      <c r="DB224" s="224"/>
      <c r="DC224" s="224"/>
      <c r="DD224" s="224"/>
      <c r="DE224" s="224"/>
      <c r="DF224" s="224"/>
      <c r="DG224" s="224"/>
      <c r="DH224" s="224"/>
      <c r="DI224" s="224"/>
      <c r="DJ224" s="224"/>
      <c r="DK224" s="224"/>
      <c r="DL224" s="224"/>
      <c r="DM224" s="224"/>
      <c r="DN224" s="224"/>
      <c r="DO224" s="224"/>
      <c r="DP224" s="224"/>
      <c r="DQ224" s="224"/>
      <c r="DR224" s="224"/>
      <c r="DS224" s="224"/>
      <c r="DT224" s="224"/>
      <c r="DU224" s="224"/>
      <c r="DV224" s="224"/>
      <c r="DW224" s="224"/>
      <c r="DX224" s="224"/>
      <c r="DY224" s="224"/>
      <c r="DZ224" s="224"/>
      <c r="EA224" s="224"/>
      <c r="EB224" s="224"/>
      <c r="EC224" s="224"/>
      <c r="ED224" s="224"/>
      <c r="EE224" s="224"/>
      <c r="EF224" s="224"/>
      <c r="EG224" s="224"/>
      <c r="EH224" s="224"/>
      <c r="EI224" s="224"/>
      <c r="EJ224" s="224"/>
      <c r="EK224" s="224"/>
      <c r="EL224" s="224"/>
      <c r="EM224" s="224"/>
      <c r="EN224" s="224"/>
      <c r="EO224" s="224"/>
      <c r="EP224" s="224"/>
      <c r="EQ224" s="224"/>
      <c r="ER224" s="224"/>
      <c r="ES224" s="224"/>
      <c r="ET224" s="224"/>
      <c r="EU224" s="224"/>
      <c r="EV224" s="224"/>
      <c r="EW224" s="224"/>
      <c r="EX224" s="224"/>
      <c r="EY224" s="224"/>
      <c r="EZ224" s="224"/>
      <c r="FA224" s="224"/>
      <c r="FB224" s="224"/>
      <c r="FC224" s="224"/>
      <c r="FD224" s="224"/>
      <c r="FE224" s="224"/>
      <c r="FF224" s="224"/>
      <c r="FG224" s="224"/>
      <c r="FH224" s="224"/>
      <c r="FI224" s="224"/>
      <c r="FJ224" s="224"/>
      <c r="FK224" s="224"/>
      <c r="FL224" s="224"/>
      <c r="FM224" s="224"/>
      <c r="FN224" s="224"/>
      <c r="FO224" s="224"/>
      <c r="FP224" s="224"/>
      <c r="FQ224" s="224"/>
      <c r="FR224" s="224"/>
      <c r="FS224" s="224"/>
      <c r="FT224" s="224"/>
      <c r="FU224" s="224"/>
      <c r="FV224" s="224"/>
      <c r="FW224" s="224"/>
      <c r="FX224" s="224"/>
      <c r="FY224" s="224"/>
      <c r="FZ224" s="224"/>
      <c r="GA224" s="224"/>
      <c r="GB224" s="224"/>
      <c r="GC224" s="224"/>
      <c r="GD224" s="224"/>
      <c r="GE224" s="224"/>
      <c r="GF224" s="224"/>
      <c r="GG224" s="224"/>
      <c r="GH224" s="224"/>
      <c r="GI224" s="224"/>
      <c r="GJ224" s="224"/>
      <c r="GK224" s="224"/>
      <c r="GL224" s="224"/>
      <c r="GM224" s="224"/>
      <c r="GN224" s="224"/>
      <c r="GO224" s="224"/>
      <c r="GP224" s="224"/>
      <c r="GQ224" s="224"/>
      <c r="GR224" s="224"/>
      <c r="GS224" s="224"/>
      <c r="GT224" s="224"/>
      <c r="GU224" s="224"/>
      <c r="GV224" s="224"/>
      <c r="GW224" s="224"/>
      <c r="GX224" s="224"/>
      <c r="GY224" s="224"/>
      <c r="GZ224" s="224"/>
      <c r="HA224" s="224"/>
      <c r="HB224" s="224"/>
      <c r="HC224" s="224"/>
      <c r="HD224" s="224"/>
      <c r="HE224" s="224"/>
      <c r="HF224" s="224"/>
      <c r="HG224" s="224"/>
      <c r="HH224" s="224"/>
      <c r="HI224" s="224"/>
      <c r="HJ224" s="224"/>
      <c r="HK224" s="224"/>
      <c r="HL224" s="224"/>
      <c r="HM224" s="224"/>
      <c r="HN224" s="224"/>
      <c r="HO224" s="224"/>
      <c r="HP224" s="224"/>
      <c r="HQ224" s="224"/>
      <c r="HR224" s="224"/>
      <c r="HS224" s="224"/>
      <c r="HT224" s="224"/>
      <c r="HU224" s="224"/>
      <c r="HV224" s="224"/>
      <c r="HW224" s="224"/>
      <c r="HX224" s="224"/>
      <c r="HY224" s="224"/>
      <c r="HZ224" s="224"/>
      <c r="IA224" s="224"/>
      <c r="IB224" s="224"/>
      <c r="IC224" s="224"/>
      <c r="ID224" s="224"/>
      <c r="IE224" s="224"/>
      <c r="IF224" s="224"/>
      <c r="IG224" s="224"/>
      <c r="IH224" s="224"/>
      <c r="II224" s="224"/>
      <c r="IJ224" s="224"/>
      <c r="IK224" s="224"/>
      <c r="IL224" s="224"/>
      <c r="IM224" s="224"/>
      <c r="IN224" s="224"/>
      <c r="IO224" s="224"/>
      <c r="IP224" s="224"/>
      <c r="IQ224" s="224"/>
      <c r="IR224" s="224"/>
      <c r="IS224" s="224"/>
      <c r="IT224" s="224"/>
      <c r="IU224" s="224"/>
      <c r="IV224" s="224"/>
    </row>
    <row r="225" spans="1:256" s="228" customFormat="1" ht="24" customHeight="1">
      <c r="A225" s="225" t="s">
        <v>48</v>
      </c>
      <c r="B225" s="226" t="s">
        <v>401</v>
      </c>
      <c r="C225" s="159" t="s">
        <v>50</v>
      </c>
      <c r="D225" s="295">
        <v>31.5</v>
      </c>
      <c r="E225" s="311"/>
      <c r="F225" s="252">
        <f t="shared" si="3"/>
        <v>0</v>
      </c>
      <c r="G225" s="226"/>
      <c r="H225" s="227"/>
      <c r="I225" s="227"/>
      <c r="J225" s="227"/>
      <c r="K225" s="227"/>
      <c r="L225" s="227"/>
      <c r="M225" s="227"/>
      <c r="N225" s="227"/>
      <c r="O225" s="227"/>
      <c r="P225" s="227"/>
      <c r="Q225" s="227"/>
      <c r="R225" s="224"/>
      <c r="S225" s="224"/>
      <c r="T225" s="224"/>
      <c r="U225" s="224"/>
      <c r="V225" s="224"/>
      <c r="W225" s="224"/>
      <c r="X225" s="224"/>
      <c r="Y225" s="224"/>
      <c r="Z225" s="224"/>
      <c r="AA225" s="224"/>
      <c r="AB225" s="224"/>
      <c r="AC225" s="224"/>
      <c r="AD225" s="224"/>
      <c r="AE225" s="224"/>
      <c r="AF225" s="224"/>
      <c r="AG225" s="224"/>
      <c r="AH225" s="224"/>
      <c r="AI225" s="224"/>
      <c r="AJ225" s="224"/>
      <c r="AK225" s="224"/>
      <c r="AL225" s="224"/>
      <c r="AM225" s="224"/>
      <c r="AN225" s="224"/>
      <c r="AO225" s="224"/>
      <c r="AP225" s="224"/>
      <c r="AQ225" s="224"/>
      <c r="AR225" s="224"/>
      <c r="AS225" s="224"/>
      <c r="AT225" s="224"/>
      <c r="AU225" s="224"/>
      <c r="AV225" s="224"/>
      <c r="AW225" s="224"/>
      <c r="AX225" s="224"/>
      <c r="AY225" s="224"/>
      <c r="AZ225" s="224"/>
      <c r="BA225" s="224"/>
      <c r="BB225" s="224"/>
      <c r="BC225" s="224"/>
      <c r="BD225" s="224"/>
      <c r="BE225" s="224"/>
      <c r="BF225" s="224"/>
      <c r="BG225" s="224"/>
      <c r="BH225" s="224"/>
      <c r="BI225" s="224"/>
      <c r="BJ225" s="224"/>
      <c r="BK225" s="224"/>
      <c r="BL225" s="224"/>
      <c r="BM225" s="224"/>
      <c r="BN225" s="224"/>
      <c r="BO225" s="224"/>
      <c r="BP225" s="224"/>
      <c r="BQ225" s="224"/>
      <c r="BR225" s="224"/>
      <c r="BS225" s="224"/>
      <c r="BT225" s="224"/>
      <c r="BU225" s="224"/>
      <c r="BV225" s="224"/>
      <c r="BW225" s="224"/>
      <c r="BX225" s="224"/>
      <c r="BY225" s="224"/>
      <c r="BZ225" s="224"/>
      <c r="CA225" s="224"/>
      <c r="CB225" s="224"/>
      <c r="CC225" s="224"/>
      <c r="CD225" s="224"/>
      <c r="CE225" s="224"/>
      <c r="CF225" s="224"/>
      <c r="CG225" s="224"/>
      <c r="CH225" s="224"/>
      <c r="CI225" s="224"/>
      <c r="CJ225" s="224"/>
      <c r="CK225" s="224"/>
      <c r="CL225" s="224"/>
      <c r="CM225" s="224"/>
      <c r="CN225" s="224"/>
      <c r="CO225" s="224"/>
      <c r="CP225" s="224"/>
      <c r="CQ225" s="224"/>
      <c r="CR225" s="224"/>
      <c r="CS225" s="224"/>
      <c r="CT225" s="224"/>
      <c r="CU225" s="224"/>
      <c r="CV225" s="224"/>
      <c r="CW225" s="224"/>
      <c r="CX225" s="224"/>
      <c r="CY225" s="224"/>
      <c r="CZ225" s="224"/>
      <c r="DA225" s="224"/>
      <c r="DB225" s="224"/>
      <c r="DC225" s="224"/>
      <c r="DD225" s="224"/>
      <c r="DE225" s="224"/>
      <c r="DF225" s="224"/>
      <c r="DG225" s="224"/>
      <c r="DH225" s="224"/>
      <c r="DI225" s="224"/>
      <c r="DJ225" s="224"/>
      <c r="DK225" s="224"/>
      <c r="DL225" s="224"/>
      <c r="DM225" s="224"/>
      <c r="DN225" s="224"/>
      <c r="DO225" s="224"/>
      <c r="DP225" s="224"/>
      <c r="DQ225" s="224"/>
      <c r="DR225" s="224"/>
      <c r="DS225" s="224"/>
      <c r="DT225" s="224"/>
      <c r="DU225" s="224"/>
      <c r="DV225" s="224"/>
      <c r="DW225" s="224"/>
      <c r="DX225" s="224"/>
      <c r="DY225" s="224"/>
      <c r="DZ225" s="224"/>
      <c r="EA225" s="224"/>
      <c r="EB225" s="224"/>
      <c r="EC225" s="224"/>
      <c r="ED225" s="224"/>
      <c r="EE225" s="224"/>
      <c r="EF225" s="224"/>
      <c r="EG225" s="224"/>
      <c r="EH225" s="224"/>
      <c r="EI225" s="224"/>
      <c r="EJ225" s="224"/>
      <c r="EK225" s="224"/>
      <c r="EL225" s="224"/>
      <c r="EM225" s="224"/>
      <c r="EN225" s="224"/>
      <c r="EO225" s="224"/>
      <c r="EP225" s="224"/>
      <c r="EQ225" s="224"/>
      <c r="ER225" s="224"/>
      <c r="ES225" s="224"/>
      <c r="ET225" s="224"/>
      <c r="EU225" s="224"/>
      <c r="EV225" s="224"/>
      <c r="EW225" s="224"/>
      <c r="EX225" s="224"/>
      <c r="EY225" s="224"/>
      <c r="EZ225" s="224"/>
      <c r="FA225" s="224"/>
      <c r="FB225" s="224"/>
      <c r="FC225" s="224"/>
      <c r="FD225" s="224"/>
      <c r="FE225" s="224"/>
      <c r="FF225" s="224"/>
      <c r="FG225" s="224"/>
      <c r="FH225" s="224"/>
      <c r="FI225" s="224"/>
      <c r="FJ225" s="224"/>
      <c r="FK225" s="224"/>
      <c r="FL225" s="224"/>
      <c r="FM225" s="224"/>
      <c r="FN225" s="224"/>
      <c r="FO225" s="224"/>
      <c r="FP225" s="224"/>
      <c r="FQ225" s="224"/>
      <c r="FR225" s="224"/>
      <c r="FS225" s="224"/>
      <c r="FT225" s="224"/>
      <c r="FU225" s="224"/>
      <c r="FV225" s="224"/>
      <c r="FW225" s="224"/>
      <c r="FX225" s="224"/>
      <c r="FY225" s="224"/>
      <c r="FZ225" s="224"/>
      <c r="GA225" s="224"/>
      <c r="GB225" s="224"/>
      <c r="GC225" s="224"/>
      <c r="GD225" s="224"/>
      <c r="GE225" s="224"/>
      <c r="GF225" s="224"/>
      <c r="GG225" s="224"/>
      <c r="GH225" s="224"/>
      <c r="GI225" s="224"/>
      <c r="GJ225" s="224"/>
      <c r="GK225" s="224"/>
      <c r="GL225" s="224"/>
      <c r="GM225" s="224"/>
      <c r="GN225" s="224"/>
      <c r="GO225" s="224"/>
      <c r="GP225" s="224"/>
      <c r="GQ225" s="224"/>
      <c r="GR225" s="224"/>
      <c r="GS225" s="224"/>
      <c r="GT225" s="224"/>
      <c r="GU225" s="224"/>
      <c r="GV225" s="224"/>
      <c r="GW225" s="224"/>
      <c r="GX225" s="224"/>
      <c r="GY225" s="224"/>
      <c r="GZ225" s="224"/>
      <c r="HA225" s="224"/>
      <c r="HB225" s="224"/>
      <c r="HC225" s="224"/>
      <c r="HD225" s="224"/>
      <c r="HE225" s="224"/>
      <c r="HF225" s="224"/>
      <c r="HG225" s="224"/>
      <c r="HH225" s="224"/>
      <c r="HI225" s="224"/>
      <c r="HJ225" s="224"/>
      <c r="HK225" s="224"/>
      <c r="HL225" s="224"/>
      <c r="HM225" s="224"/>
      <c r="HN225" s="224"/>
      <c r="HO225" s="224"/>
      <c r="HP225" s="224"/>
      <c r="HQ225" s="224"/>
      <c r="HR225" s="224"/>
      <c r="HS225" s="224"/>
      <c r="HT225" s="224"/>
      <c r="HU225" s="224"/>
      <c r="HV225" s="224"/>
      <c r="HW225" s="224"/>
      <c r="HX225" s="224"/>
      <c r="HY225" s="224"/>
      <c r="HZ225" s="224"/>
      <c r="IA225" s="224"/>
      <c r="IB225" s="224"/>
      <c r="IC225" s="224"/>
      <c r="ID225" s="224"/>
      <c r="IE225" s="224"/>
      <c r="IF225" s="224"/>
      <c r="IG225" s="224"/>
      <c r="IH225" s="224"/>
      <c r="II225" s="224"/>
      <c r="IJ225" s="224"/>
      <c r="IK225" s="224"/>
      <c r="IL225" s="224"/>
      <c r="IM225" s="224"/>
      <c r="IN225" s="224"/>
      <c r="IO225" s="224"/>
      <c r="IP225" s="224"/>
      <c r="IQ225" s="224"/>
      <c r="IR225" s="224"/>
      <c r="IS225" s="224"/>
      <c r="IT225" s="224"/>
      <c r="IU225" s="224"/>
      <c r="IV225" s="224"/>
    </row>
    <row r="226" spans="1:256" s="228" customFormat="1">
      <c r="A226" s="225" t="s">
        <v>49</v>
      </c>
      <c r="B226" s="226" t="s">
        <v>718</v>
      </c>
      <c r="C226" s="159" t="s">
        <v>50</v>
      </c>
      <c r="D226" s="160">
        <v>1.2</v>
      </c>
      <c r="E226" s="311"/>
      <c r="F226" s="252">
        <f t="shared" si="3"/>
        <v>0</v>
      </c>
      <c r="G226" s="226"/>
      <c r="H226" s="227"/>
      <c r="I226" s="227"/>
      <c r="J226" s="227"/>
      <c r="K226" s="227"/>
      <c r="L226" s="227"/>
      <c r="M226" s="227"/>
      <c r="N226" s="227"/>
      <c r="O226" s="227"/>
      <c r="P226" s="227"/>
      <c r="Q226" s="227"/>
      <c r="R226" s="224"/>
      <c r="S226" s="224"/>
      <c r="T226" s="224"/>
      <c r="U226" s="224"/>
      <c r="V226" s="224"/>
      <c r="W226" s="224"/>
      <c r="X226" s="224"/>
      <c r="Y226" s="224"/>
      <c r="Z226" s="224"/>
      <c r="AA226" s="224"/>
      <c r="AB226" s="224"/>
      <c r="AC226" s="224"/>
      <c r="AD226" s="224"/>
      <c r="AE226" s="224"/>
      <c r="AF226" s="224"/>
      <c r="AG226" s="224"/>
      <c r="AH226" s="224"/>
      <c r="AI226" s="224"/>
      <c r="AJ226" s="224"/>
      <c r="AK226" s="224"/>
      <c r="AL226" s="224"/>
      <c r="AM226" s="224"/>
      <c r="AN226" s="224"/>
      <c r="AO226" s="224"/>
      <c r="AP226" s="224"/>
      <c r="AQ226" s="224"/>
      <c r="AR226" s="224"/>
      <c r="AS226" s="224"/>
      <c r="AT226" s="224"/>
      <c r="AU226" s="224"/>
      <c r="AV226" s="224"/>
      <c r="AW226" s="224"/>
      <c r="AX226" s="224"/>
      <c r="AY226" s="224"/>
      <c r="AZ226" s="224"/>
      <c r="BA226" s="224"/>
      <c r="BB226" s="224"/>
      <c r="BC226" s="224"/>
      <c r="BD226" s="224"/>
      <c r="BE226" s="224"/>
      <c r="BF226" s="224"/>
      <c r="BG226" s="224"/>
      <c r="BH226" s="224"/>
      <c r="BI226" s="224"/>
      <c r="BJ226" s="224"/>
      <c r="BK226" s="224"/>
      <c r="BL226" s="224"/>
      <c r="BM226" s="224"/>
      <c r="BN226" s="224"/>
      <c r="BO226" s="224"/>
      <c r="BP226" s="224"/>
      <c r="BQ226" s="224"/>
      <c r="BR226" s="224"/>
      <c r="BS226" s="224"/>
      <c r="BT226" s="224"/>
      <c r="BU226" s="224"/>
      <c r="BV226" s="224"/>
      <c r="BW226" s="224"/>
      <c r="BX226" s="224"/>
      <c r="BY226" s="224"/>
      <c r="BZ226" s="224"/>
      <c r="CA226" s="224"/>
      <c r="CB226" s="224"/>
      <c r="CC226" s="224"/>
      <c r="CD226" s="224"/>
      <c r="CE226" s="224"/>
      <c r="CF226" s="224"/>
      <c r="CG226" s="224"/>
      <c r="CH226" s="224"/>
      <c r="CI226" s="224"/>
      <c r="CJ226" s="224"/>
      <c r="CK226" s="224"/>
      <c r="CL226" s="224"/>
      <c r="CM226" s="224"/>
      <c r="CN226" s="224"/>
      <c r="CO226" s="224"/>
      <c r="CP226" s="224"/>
      <c r="CQ226" s="224"/>
      <c r="CR226" s="224"/>
      <c r="CS226" s="224"/>
      <c r="CT226" s="224"/>
      <c r="CU226" s="224"/>
      <c r="CV226" s="224"/>
      <c r="CW226" s="224"/>
      <c r="CX226" s="224"/>
      <c r="CY226" s="224"/>
      <c r="CZ226" s="224"/>
      <c r="DA226" s="224"/>
      <c r="DB226" s="224"/>
      <c r="DC226" s="224"/>
      <c r="DD226" s="224"/>
      <c r="DE226" s="224"/>
      <c r="DF226" s="224"/>
      <c r="DG226" s="224"/>
      <c r="DH226" s="224"/>
      <c r="DI226" s="224"/>
      <c r="DJ226" s="224"/>
      <c r="DK226" s="224"/>
      <c r="DL226" s="224"/>
      <c r="DM226" s="224"/>
      <c r="DN226" s="224"/>
      <c r="DO226" s="224"/>
      <c r="DP226" s="224"/>
      <c r="DQ226" s="224"/>
      <c r="DR226" s="224"/>
      <c r="DS226" s="224"/>
      <c r="DT226" s="224"/>
      <c r="DU226" s="224"/>
      <c r="DV226" s="224"/>
      <c r="DW226" s="224"/>
      <c r="DX226" s="224"/>
      <c r="DY226" s="224"/>
      <c r="DZ226" s="224"/>
      <c r="EA226" s="224"/>
      <c r="EB226" s="224"/>
      <c r="EC226" s="224"/>
      <c r="ED226" s="224"/>
      <c r="EE226" s="224"/>
      <c r="EF226" s="224"/>
      <c r="EG226" s="224"/>
      <c r="EH226" s="224"/>
      <c r="EI226" s="224"/>
      <c r="EJ226" s="224"/>
      <c r="EK226" s="224"/>
      <c r="EL226" s="224"/>
      <c r="EM226" s="224"/>
      <c r="EN226" s="224"/>
      <c r="EO226" s="224"/>
      <c r="EP226" s="224"/>
      <c r="EQ226" s="224"/>
      <c r="ER226" s="224"/>
      <c r="ES226" s="224"/>
      <c r="ET226" s="224"/>
      <c r="EU226" s="224"/>
      <c r="EV226" s="224"/>
      <c r="EW226" s="224"/>
      <c r="EX226" s="224"/>
      <c r="EY226" s="224"/>
      <c r="EZ226" s="224"/>
      <c r="FA226" s="224"/>
      <c r="FB226" s="224"/>
      <c r="FC226" s="224"/>
      <c r="FD226" s="224"/>
      <c r="FE226" s="224"/>
      <c r="FF226" s="224"/>
      <c r="FG226" s="224"/>
      <c r="FH226" s="224"/>
      <c r="FI226" s="224"/>
      <c r="FJ226" s="224"/>
      <c r="FK226" s="224"/>
      <c r="FL226" s="224"/>
      <c r="FM226" s="224"/>
      <c r="FN226" s="224"/>
      <c r="FO226" s="224"/>
      <c r="FP226" s="224"/>
      <c r="FQ226" s="224"/>
      <c r="FR226" s="224"/>
      <c r="FS226" s="224"/>
      <c r="FT226" s="224"/>
      <c r="FU226" s="224"/>
      <c r="FV226" s="224"/>
      <c r="FW226" s="224"/>
      <c r="FX226" s="224"/>
      <c r="FY226" s="224"/>
      <c r="FZ226" s="224"/>
      <c r="GA226" s="224"/>
      <c r="GB226" s="224"/>
      <c r="GC226" s="224"/>
      <c r="GD226" s="224"/>
      <c r="GE226" s="224"/>
      <c r="GF226" s="224"/>
      <c r="GG226" s="224"/>
      <c r="GH226" s="224"/>
      <c r="GI226" s="224"/>
      <c r="GJ226" s="224"/>
      <c r="GK226" s="224"/>
      <c r="GL226" s="224"/>
      <c r="GM226" s="224"/>
      <c r="GN226" s="224"/>
      <c r="GO226" s="224"/>
      <c r="GP226" s="224"/>
      <c r="GQ226" s="224"/>
      <c r="GR226" s="224"/>
      <c r="GS226" s="224"/>
      <c r="GT226" s="224"/>
      <c r="GU226" s="224"/>
      <c r="GV226" s="224"/>
      <c r="GW226" s="224"/>
      <c r="GX226" s="224"/>
      <c r="GY226" s="224"/>
      <c r="GZ226" s="224"/>
      <c r="HA226" s="224"/>
      <c r="HB226" s="224"/>
      <c r="HC226" s="224"/>
      <c r="HD226" s="224"/>
      <c r="HE226" s="224"/>
      <c r="HF226" s="224"/>
      <c r="HG226" s="224"/>
      <c r="HH226" s="224"/>
      <c r="HI226" s="224"/>
      <c r="HJ226" s="224"/>
      <c r="HK226" s="224"/>
      <c r="HL226" s="224"/>
      <c r="HM226" s="224"/>
      <c r="HN226" s="224"/>
      <c r="HO226" s="224"/>
      <c r="HP226" s="224"/>
      <c r="HQ226" s="224"/>
      <c r="HR226" s="224"/>
      <c r="HS226" s="224"/>
      <c r="HT226" s="224"/>
      <c r="HU226" s="224"/>
      <c r="HV226" s="224"/>
      <c r="HW226" s="224"/>
      <c r="HX226" s="224"/>
      <c r="HY226" s="224"/>
      <c r="HZ226" s="224"/>
      <c r="IA226" s="224"/>
      <c r="IB226" s="224"/>
      <c r="IC226" s="224"/>
      <c r="ID226" s="224"/>
      <c r="IE226" s="224"/>
      <c r="IF226" s="224"/>
      <c r="IG226" s="224"/>
      <c r="IH226" s="224"/>
      <c r="II226" s="224"/>
      <c r="IJ226" s="224"/>
      <c r="IK226" s="224"/>
      <c r="IL226" s="224"/>
      <c r="IM226" s="224"/>
      <c r="IN226" s="224"/>
      <c r="IO226" s="224"/>
      <c r="IP226" s="224"/>
      <c r="IQ226" s="224"/>
      <c r="IR226" s="224"/>
      <c r="IS226" s="224"/>
      <c r="IT226" s="224"/>
      <c r="IU226" s="224"/>
      <c r="IV226" s="224"/>
    </row>
    <row r="227" spans="1:256" s="228" customFormat="1">
      <c r="A227" s="225"/>
      <c r="B227" s="226"/>
      <c r="C227" s="168"/>
      <c r="D227" s="327"/>
      <c r="E227" s="244"/>
      <c r="F227" s="252">
        <f t="shared" si="3"/>
        <v>0</v>
      </c>
      <c r="G227" s="226"/>
      <c r="H227" s="227"/>
      <c r="I227" s="227"/>
      <c r="J227" s="227"/>
      <c r="K227" s="227"/>
      <c r="L227" s="227"/>
      <c r="M227" s="227"/>
      <c r="N227" s="227"/>
      <c r="O227" s="227"/>
      <c r="P227" s="227"/>
      <c r="Q227" s="227"/>
      <c r="R227" s="224"/>
      <c r="S227" s="224"/>
      <c r="T227" s="224"/>
      <c r="U227" s="224"/>
      <c r="V227" s="224"/>
      <c r="W227" s="224"/>
      <c r="X227" s="224"/>
      <c r="Y227" s="224"/>
      <c r="Z227" s="224"/>
      <c r="AA227" s="224"/>
      <c r="AB227" s="224"/>
      <c r="AC227" s="224"/>
      <c r="AD227" s="224"/>
      <c r="AE227" s="224"/>
      <c r="AF227" s="224"/>
      <c r="AG227" s="224"/>
      <c r="AH227" s="224"/>
      <c r="AI227" s="224"/>
      <c r="AJ227" s="224"/>
      <c r="AK227" s="224"/>
      <c r="AL227" s="224"/>
      <c r="AM227" s="224"/>
      <c r="AN227" s="224"/>
      <c r="AO227" s="224"/>
      <c r="AP227" s="224"/>
      <c r="AQ227" s="224"/>
      <c r="AR227" s="224"/>
      <c r="AS227" s="224"/>
      <c r="AT227" s="224"/>
      <c r="AU227" s="224"/>
      <c r="AV227" s="224"/>
      <c r="AW227" s="224"/>
      <c r="AX227" s="224"/>
      <c r="AY227" s="224"/>
      <c r="AZ227" s="224"/>
      <c r="BA227" s="224"/>
      <c r="BB227" s="224"/>
      <c r="BC227" s="224"/>
      <c r="BD227" s="224"/>
      <c r="BE227" s="224"/>
      <c r="BF227" s="224"/>
      <c r="BG227" s="224"/>
      <c r="BH227" s="224"/>
      <c r="BI227" s="224"/>
      <c r="BJ227" s="224"/>
      <c r="BK227" s="224"/>
      <c r="BL227" s="224"/>
      <c r="BM227" s="224"/>
      <c r="BN227" s="224"/>
      <c r="BO227" s="224"/>
      <c r="BP227" s="224"/>
      <c r="BQ227" s="224"/>
      <c r="BR227" s="224"/>
      <c r="BS227" s="224"/>
      <c r="BT227" s="224"/>
      <c r="BU227" s="224"/>
      <c r="BV227" s="224"/>
      <c r="BW227" s="224"/>
      <c r="BX227" s="224"/>
      <c r="BY227" s="224"/>
      <c r="BZ227" s="224"/>
      <c r="CA227" s="224"/>
      <c r="CB227" s="224"/>
      <c r="CC227" s="224"/>
      <c r="CD227" s="224"/>
      <c r="CE227" s="224"/>
      <c r="CF227" s="224"/>
      <c r="CG227" s="224"/>
      <c r="CH227" s="224"/>
      <c r="CI227" s="224"/>
      <c r="CJ227" s="224"/>
      <c r="CK227" s="224"/>
      <c r="CL227" s="224"/>
      <c r="CM227" s="224"/>
      <c r="CN227" s="224"/>
      <c r="CO227" s="224"/>
      <c r="CP227" s="224"/>
      <c r="CQ227" s="224"/>
      <c r="CR227" s="224"/>
      <c r="CS227" s="224"/>
      <c r="CT227" s="224"/>
      <c r="CU227" s="224"/>
      <c r="CV227" s="224"/>
      <c r="CW227" s="224"/>
      <c r="CX227" s="224"/>
      <c r="CY227" s="224"/>
      <c r="CZ227" s="224"/>
      <c r="DA227" s="224"/>
      <c r="DB227" s="224"/>
      <c r="DC227" s="224"/>
      <c r="DD227" s="224"/>
      <c r="DE227" s="224"/>
      <c r="DF227" s="224"/>
      <c r="DG227" s="224"/>
      <c r="DH227" s="224"/>
      <c r="DI227" s="224"/>
      <c r="DJ227" s="224"/>
      <c r="DK227" s="224"/>
      <c r="DL227" s="224"/>
      <c r="DM227" s="224"/>
      <c r="DN227" s="224"/>
      <c r="DO227" s="224"/>
      <c r="DP227" s="224"/>
      <c r="DQ227" s="224"/>
      <c r="DR227" s="224"/>
      <c r="DS227" s="224"/>
      <c r="DT227" s="224"/>
      <c r="DU227" s="224"/>
      <c r="DV227" s="224"/>
      <c r="DW227" s="224"/>
      <c r="DX227" s="224"/>
      <c r="DY227" s="224"/>
      <c r="DZ227" s="224"/>
      <c r="EA227" s="224"/>
      <c r="EB227" s="224"/>
      <c r="EC227" s="224"/>
      <c r="ED227" s="224"/>
      <c r="EE227" s="224"/>
      <c r="EF227" s="224"/>
      <c r="EG227" s="224"/>
      <c r="EH227" s="224"/>
      <c r="EI227" s="224"/>
      <c r="EJ227" s="224"/>
      <c r="EK227" s="224"/>
      <c r="EL227" s="224"/>
      <c r="EM227" s="224"/>
      <c r="EN227" s="224"/>
      <c r="EO227" s="224"/>
      <c r="EP227" s="224"/>
      <c r="EQ227" s="224"/>
      <c r="ER227" s="224"/>
      <c r="ES227" s="224"/>
      <c r="ET227" s="224"/>
      <c r="EU227" s="224"/>
      <c r="EV227" s="224"/>
      <c r="EW227" s="224"/>
      <c r="EX227" s="224"/>
      <c r="EY227" s="224"/>
      <c r="EZ227" s="224"/>
      <c r="FA227" s="224"/>
      <c r="FB227" s="224"/>
      <c r="FC227" s="224"/>
      <c r="FD227" s="224"/>
      <c r="FE227" s="224"/>
      <c r="FF227" s="224"/>
      <c r="FG227" s="224"/>
      <c r="FH227" s="224"/>
      <c r="FI227" s="224"/>
      <c r="FJ227" s="224"/>
      <c r="FK227" s="224"/>
      <c r="FL227" s="224"/>
      <c r="FM227" s="224"/>
      <c r="FN227" s="224"/>
      <c r="FO227" s="224"/>
      <c r="FP227" s="224"/>
      <c r="FQ227" s="224"/>
      <c r="FR227" s="224"/>
      <c r="FS227" s="224"/>
      <c r="FT227" s="224"/>
      <c r="FU227" s="224"/>
      <c r="FV227" s="224"/>
      <c r="FW227" s="224"/>
      <c r="FX227" s="224"/>
      <c r="FY227" s="224"/>
      <c r="FZ227" s="224"/>
      <c r="GA227" s="224"/>
      <c r="GB227" s="224"/>
      <c r="GC227" s="224"/>
      <c r="GD227" s="224"/>
      <c r="GE227" s="224"/>
      <c r="GF227" s="224"/>
      <c r="GG227" s="224"/>
      <c r="GH227" s="224"/>
      <c r="GI227" s="224"/>
      <c r="GJ227" s="224"/>
      <c r="GK227" s="224"/>
      <c r="GL227" s="224"/>
      <c r="GM227" s="224"/>
      <c r="GN227" s="224"/>
      <c r="GO227" s="224"/>
      <c r="GP227" s="224"/>
      <c r="GQ227" s="224"/>
      <c r="GR227" s="224"/>
      <c r="GS227" s="224"/>
      <c r="GT227" s="224"/>
      <c r="GU227" s="224"/>
      <c r="GV227" s="224"/>
      <c r="GW227" s="224"/>
      <c r="GX227" s="224"/>
      <c r="GY227" s="224"/>
      <c r="GZ227" s="224"/>
      <c r="HA227" s="224"/>
      <c r="HB227" s="224"/>
      <c r="HC227" s="224"/>
      <c r="HD227" s="224"/>
      <c r="HE227" s="224"/>
      <c r="HF227" s="224"/>
      <c r="HG227" s="224"/>
      <c r="HH227" s="224"/>
      <c r="HI227" s="224"/>
      <c r="HJ227" s="224"/>
      <c r="HK227" s="224"/>
      <c r="HL227" s="224"/>
      <c r="HM227" s="224"/>
      <c r="HN227" s="224"/>
      <c r="HO227" s="224"/>
      <c r="HP227" s="224"/>
      <c r="HQ227" s="224"/>
      <c r="HR227" s="224"/>
      <c r="HS227" s="224"/>
      <c r="HT227" s="224"/>
      <c r="HU227" s="224"/>
      <c r="HV227" s="224"/>
      <c r="HW227" s="224"/>
      <c r="HX227" s="224"/>
      <c r="HY227" s="224"/>
      <c r="HZ227" s="224"/>
      <c r="IA227" s="224"/>
      <c r="IB227" s="224"/>
      <c r="IC227" s="224"/>
      <c r="ID227" s="224"/>
      <c r="IE227" s="224"/>
      <c r="IF227" s="224"/>
      <c r="IG227" s="224"/>
      <c r="IH227" s="224"/>
      <c r="II227" s="224"/>
      <c r="IJ227" s="224"/>
      <c r="IK227" s="224"/>
      <c r="IL227" s="224"/>
      <c r="IM227" s="224"/>
      <c r="IN227" s="224"/>
      <c r="IO227" s="224"/>
      <c r="IP227" s="224"/>
      <c r="IQ227" s="224"/>
      <c r="IR227" s="224"/>
      <c r="IS227" s="224"/>
      <c r="IT227" s="224"/>
      <c r="IU227" s="224"/>
      <c r="IV227" s="224"/>
    </row>
    <row r="228" spans="1:256" s="224" customFormat="1" ht="76.5">
      <c r="A228" s="225" t="s">
        <v>762</v>
      </c>
      <c r="B228" s="226" t="s">
        <v>467</v>
      </c>
      <c r="D228" s="328"/>
      <c r="E228" s="244"/>
      <c r="F228" s="252">
        <f t="shared" si="3"/>
        <v>0</v>
      </c>
      <c r="G228" s="226"/>
      <c r="H228" s="227"/>
      <c r="I228" s="227"/>
      <c r="J228" s="227"/>
      <c r="K228" s="227"/>
      <c r="L228" s="227"/>
      <c r="M228" s="227"/>
      <c r="N228" s="227"/>
      <c r="O228" s="227"/>
      <c r="P228" s="227"/>
      <c r="Q228" s="227"/>
    </row>
    <row r="229" spans="1:256" s="228" customFormat="1" ht="38.25">
      <c r="A229" s="225" t="s">
        <v>46</v>
      </c>
      <c r="B229" s="226" t="s">
        <v>468</v>
      </c>
      <c r="C229" s="159" t="s">
        <v>50</v>
      </c>
      <c r="D229" s="295">
        <v>72</v>
      </c>
      <c r="E229" s="311"/>
      <c r="F229" s="252">
        <f t="shared" si="3"/>
        <v>0</v>
      </c>
      <c r="G229" s="226"/>
      <c r="H229" s="227"/>
      <c r="I229" s="227"/>
      <c r="J229" s="227"/>
      <c r="K229" s="227"/>
      <c r="L229" s="227"/>
      <c r="M229" s="227"/>
      <c r="N229" s="227"/>
      <c r="O229" s="227"/>
      <c r="P229" s="227"/>
      <c r="Q229" s="227"/>
      <c r="R229" s="224"/>
      <c r="S229" s="224"/>
      <c r="T229" s="224"/>
      <c r="U229" s="224"/>
      <c r="V229" s="224"/>
      <c r="W229" s="224"/>
      <c r="X229" s="224"/>
      <c r="Y229" s="224"/>
      <c r="Z229" s="224"/>
      <c r="AA229" s="224"/>
      <c r="AB229" s="224"/>
      <c r="AC229" s="224"/>
      <c r="AD229" s="224"/>
      <c r="AE229" s="224"/>
      <c r="AF229" s="224"/>
      <c r="AG229" s="224"/>
      <c r="AH229" s="224"/>
      <c r="AI229" s="224"/>
      <c r="AJ229" s="224"/>
      <c r="AK229" s="224"/>
      <c r="AL229" s="224"/>
      <c r="AM229" s="224"/>
      <c r="AN229" s="224"/>
      <c r="AO229" s="224"/>
      <c r="AP229" s="224"/>
      <c r="AQ229" s="224"/>
      <c r="AR229" s="224"/>
      <c r="AS229" s="224"/>
      <c r="AT229" s="224"/>
      <c r="AU229" s="224"/>
      <c r="AV229" s="224"/>
      <c r="AW229" s="224"/>
      <c r="AX229" s="224"/>
      <c r="AY229" s="224"/>
      <c r="AZ229" s="224"/>
      <c r="BA229" s="224"/>
      <c r="BB229" s="224"/>
      <c r="BC229" s="224"/>
      <c r="BD229" s="224"/>
      <c r="BE229" s="224"/>
      <c r="BF229" s="224"/>
      <c r="BG229" s="224"/>
      <c r="BH229" s="224"/>
      <c r="BI229" s="224"/>
      <c r="BJ229" s="224"/>
      <c r="BK229" s="224"/>
      <c r="BL229" s="224"/>
      <c r="BM229" s="224"/>
      <c r="BN229" s="224"/>
      <c r="BO229" s="224"/>
      <c r="BP229" s="224"/>
      <c r="BQ229" s="224"/>
      <c r="BR229" s="224"/>
      <c r="BS229" s="224"/>
      <c r="BT229" s="224"/>
      <c r="BU229" s="224"/>
      <c r="BV229" s="224"/>
      <c r="BW229" s="224"/>
      <c r="BX229" s="224"/>
      <c r="BY229" s="224"/>
      <c r="BZ229" s="224"/>
      <c r="CA229" s="224"/>
      <c r="CB229" s="224"/>
      <c r="CC229" s="224"/>
      <c r="CD229" s="224"/>
      <c r="CE229" s="224"/>
      <c r="CF229" s="224"/>
      <c r="CG229" s="224"/>
      <c r="CH229" s="224"/>
      <c r="CI229" s="224"/>
      <c r="CJ229" s="224"/>
      <c r="CK229" s="224"/>
      <c r="CL229" s="224"/>
      <c r="CM229" s="224"/>
      <c r="CN229" s="224"/>
      <c r="CO229" s="224"/>
      <c r="CP229" s="224"/>
      <c r="CQ229" s="224"/>
      <c r="CR229" s="224"/>
      <c r="CS229" s="224"/>
      <c r="CT229" s="224"/>
      <c r="CU229" s="224"/>
      <c r="CV229" s="224"/>
      <c r="CW229" s="224"/>
      <c r="CX229" s="224"/>
      <c r="CY229" s="224"/>
      <c r="CZ229" s="224"/>
      <c r="DA229" s="224"/>
      <c r="DB229" s="224"/>
      <c r="DC229" s="224"/>
      <c r="DD229" s="224"/>
      <c r="DE229" s="224"/>
      <c r="DF229" s="224"/>
      <c r="DG229" s="224"/>
      <c r="DH229" s="224"/>
      <c r="DI229" s="224"/>
      <c r="DJ229" s="224"/>
      <c r="DK229" s="224"/>
      <c r="DL229" s="224"/>
      <c r="DM229" s="224"/>
      <c r="DN229" s="224"/>
      <c r="DO229" s="224"/>
      <c r="DP229" s="224"/>
      <c r="DQ229" s="224"/>
      <c r="DR229" s="224"/>
      <c r="DS229" s="224"/>
      <c r="DT229" s="224"/>
      <c r="DU229" s="224"/>
      <c r="DV229" s="224"/>
      <c r="DW229" s="224"/>
      <c r="DX229" s="224"/>
      <c r="DY229" s="224"/>
      <c r="DZ229" s="224"/>
      <c r="EA229" s="224"/>
      <c r="EB229" s="224"/>
      <c r="EC229" s="224"/>
      <c r="ED229" s="224"/>
      <c r="EE229" s="224"/>
      <c r="EF229" s="224"/>
      <c r="EG229" s="224"/>
      <c r="EH229" s="224"/>
      <c r="EI229" s="224"/>
      <c r="EJ229" s="224"/>
      <c r="EK229" s="224"/>
      <c r="EL229" s="224"/>
      <c r="EM229" s="224"/>
      <c r="EN229" s="224"/>
      <c r="EO229" s="224"/>
      <c r="EP229" s="224"/>
      <c r="EQ229" s="224"/>
      <c r="ER229" s="224"/>
      <c r="ES229" s="224"/>
      <c r="ET229" s="224"/>
      <c r="EU229" s="224"/>
      <c r="EV229" s="224"/>
      <c r="EW229" s="224"/>
      <c r="EX229" s="224"/>
      <c r="EY229" s="224"/>
      <c r="EZ229" s="224"/>
      <c r="FA229" s="224"/>
      <c r="FB229" s="224"/>
      <c r="FC229" s="224"/>
      <c r="FD229" s="224"/>
      <c r="FE229" s="224"/>
      <c r="FF229" s="224"/>
      <c r="FG229" s="224"/>
      <c r="FH229" s="224"/>
      <c r="FI229" s="224"/>
      <c r="FJ229" s="224"/>
      <c r="FK229" s="224"/>
      <c r="FL229" s="224"/>
      <c r="FM229" s="224"/>
      <c r="FN229" s="224"/>
      <c r="FO229" s="224"/>
      <c r="FP229" s="224"/>
      <c r="FQ229" s="224"/>
      <c r="FR229" s="224"/>
      <c r="FS229" s="224"/>
      <c r="FT229" s="224"/>
      <c r="FU229" s="224"/>
      <c r="FV229" s="224"/>
      <c r="FW229" s="224"/>
      <c r="FX229" s="224"/>
      <c r="FY229" s="224"/>
      <c r="FZ229" s="224"/>
      <c r="GA229" s="224"/>
      <c r="GB229" s="224"/>
      <c r="GC229" s="224"/>
      <c r="GD229" s="224"/>
      <c r="GE229" s="224"/>
      <c r="GF229" s="224"/>
      <c r="GG229" s="224"/>
      <c r="GH229" s="224"/>
      <c r="GI229" s="224"/>
      <c r="GJ229" s="224"/>
      <c r="GK229" s="224"/>
      <c r="GL229" s="224"/>
      <c r="GM229" s="224"/>
      <c r="GN229" s="224"/>
      <c r="GO229" s="224"/>
      <c r="GP229" s="224"/>
      <c r="GQ229" s="224"/>
      <c r="GR229" s="224"/>
      <c r="GS229" s="224"/>
      <c r="GT229" s="224"/>
      <c r="GU229" s="224"/>
      <c r="GV229" s="224"/>
      <c r="GW229" s="224"/>
      <c r="GX229" s="224"/>
      <c r="GY229" s="224"/>
      <c r="GZ229" s="224"/>
      <c r="HA229" s="224"/>
      <c r="HB229" s="224"/>
      <c r="HC229" s="224"/>
      <c r="HD229" s="224"/>
      <c r="HE229" s="224"/>
      <c r="HF229" s="224"/>
      <c r="HG229" s="224"/>
      <c r="HH229" s="224"/>
      <c r="HI229" s="224"/>
      <c r="HJ229" s="224"/>
      <c r="HK229" s="224"/>
      <c r="HL229" s="224"/>
      <c r="HM229" s="224"/>
      <c r="HN229" s="224"/>
      <c r="HO229" s="224"/>
      <c r="HP229" s="224"/>
      <c r="HQ229" s="224"/>
      <c r="HR229" s="224"/>
      <c r="HS229" s="224"/>
      <c r="HT229" s="224"/>
      <c r="HU229" s="224"/>
      <c r="HV229" s="224"/>
      <c r="HW229" s="224"/>
      <c r="HX229" s="224"/>
      <c r="HY229" s="224"/>
      <c r="HZ229" s="224"/>
      <c r="IA229" s="224"/>
      <c r="IB229" s="224"/>
      <c r="IC229" s="224"/>
      <c r="ID229" s="224"/>
      <c r="IE229" s="224"/>
      <c r="IF229" s="224"/>
      <c r="IG229" s="224"/>
      <c r="IH229" s="224"/>
      <c r="II229" s="224"/>
      <c r="IJ229" s="224"/>
      <c r="IK229" s="224"/>
      <c r="IL229" s="224"/>
      <c r="IM229" s="224"/>
      <c r="IN229" s="224"/>
      <c r="IO229" s="224"/>
      <c r="IP229" s="224"/>
      <c r="IQ229" s="224"/>
      <c r="IR229" s="224"/>
      <c r="IS229" s="224"/>
      <c r="IT229" s="224"/>
      <c r="IU229" s="224"/>
      <c r="IV229" s="224"/>
    </row>
    <row r="230" spans="1:256" s="168" customFormat="1">
      <c r="A230" s="225"/>
      <c r="B230" s="226"/>
      <c r="D230" s="327"/>
      <c r="E230" s="244"/>
      <c r="F230" s="252">
        <f t="shared" si="3"/>
        <v>0</v>
      </c>
      <c r="G230" s="226"/>
      <c r="H230" s="227"/>
      <c r="I230" s="227"/>
      <c r="J230" s="227"/>
      <c r="K230" s="227"/>
      <c r="L230" s="227"/>
      <c r="M230" s="227"/>
      <c r="N230" s="227"/>
      <c r="O230" s="227"/>
      <c r="P230" s="227"/>
      <c r="Q230" s="227"/>
      <c r="R230" s="224"/>
      <c r="S230" s="224"/>
      <c r="T230" s="224"/>
      <c r="U230" s="224"/>
      <c r="V230" s="224"/>
      <c r="W230" s="224"/>
      <c r="X230" s="224"/>
      <c r="Y230" s="224"/>
      <c r="Z230" s="224"/>
      <c r="AA230" s="224"/>
      <c r="AB230" s="224"/>
      <c r="AC230" s="224"/>
      <c r="AD230" s="224"/>
      <c r="AE230" s="224"/>
      <c r="AF230" s="224"/>
      <c r="AG230" s="224"/>
      <c r="AH230" s="224"/>
      <c r="AI230" s="224"/>
      <c r="AJ230" s="224"/>
      <c r="AK230" s="224"/>
      <c r="AL230" s="224"/>
      <c r="AM230" s="224"/>
      <c r="AN230" s="224"/>
      <c r="AO230" s="224"/>
      <c r="AP230" s="224"/>
      <c r="AQ230" s="224"/>
      <c r="AR230" s="224"/>
      <c r="AS230" s="224"/>
      <c r="AT230" s="224"/>
      <c r="AU230" s="224"/>
      <c r="AV230" s="224"/>
      <c r="AW230" s="224"/>
      <c r="AX230" s="224"/>
      <c r="AY230" s="224"/>
      <c r="AZ230" s="224"/>
      <c r="BA230" s="224"/>
      <c r="BB230" s="224"/>
      <c r="BC230" s="224"/>
      <c r="BD230" s="224"/>
      <c r="BE230" s="224"/>
      <c r="BF230" s="224"/>
      <c r="BG230" s="224"/>
      <c r="BH230" s="224"/>
      <c r="BI230" s="224"/>
      <c r="BJ230" s="224"/>
      <c r="BK230" s="224"/>
      <c r="BL230" s="224"/>
      <c r="BM230" s="224"/>
      <c r="BN230" s="224"/>
      <c r="BO230" s="224"/>
      <c r="BP230" s="224"/>
      <c r="BQ230" s="224"/>
      <c r="BR230" s="224"/>
      <c r="BS230" s="224"/>
      <c r="BT230" s="224"/>
      <c r="BU230" s="224"/>
      <c r="BV230" s="224"/>
      <c r="BW230" s="224"/>
      <c r="BX230" s="224"/>
      <c r="BY230" s="224"/>
      <c r="BZ230" s="224"/>
      <c r="CA230" s="224"/>
      <c r="CB230" s="224"/>
      <c r="CC230" s="224"/>
      <c r="CD230" s="224"/>
      <c r="CE230" s="224"/>
      <c r="CF230" s="224"/>
      <c r="CG230" s="224"/>
      <c r="CH230" s="224"/>
      <c r="CI230" s="224"/>
      <c r="CJ230" s="224"/>
      <c r="CK230" s="224"/>
      <c r="CL230" s="224"/>
      <c r="CM230" s="224"/>
      <c r="CN230" s="224"/>
      <c r="CO230" s="224"/>
      <c r="CP230" s="224"/>
      <c r="CQ230" s="224"/>
      <c r="CR230" s="224"/>
      <c r="CS230" s="224"/>
      <c r="CT230" s="224"/>
      <c r="CU230" s="224"/>
      <c r="CV230" s="224"/>
      <c r="CW230" s="224"/>
      <c r="CX230" s="224"/>
      <c r="CY230" s="224"/>
      <c r="CZ230" s="224"/>
      <c r="DA230" s="224"/>
      <c r="DB230" s="224"/>
      <c r="DC230" s="224"/>
      <c r="DD230" s="224"/>
      <c r="DE230" s="224"/>
      <c r="DF230" s="224"/>
      <c r="DG230" s="224"/>
      <c r="DH230" s="224"/>
      <c r="DI230" s="224"/>
      <c r="DJ230" s="224"/>
      <c r="DK230" s="224"/>
      <c r="DL230" s="224"/>
      <c r="DM230" s="224"/>
      <c r="DN230" s="224"/>
      <c r="DO230" s="224"/>
      <c r="DP230" s="224"/>
      <c r="DQ230" s="224"/>
      <c r="DR230" s="224"/>
      <c r="DS230" s="224"/>
      <c r="DT230" s="224"/>
      <c r="DU230" s="224"/>
      <c r="DV230" s="224"/>
      <c r="DW230" s="224"/>
      <c r="DX230" s="224"/>
      <c r="DY230" s="224"/>
      <c r="DZ230" s="224"/>
      <c r="EA230" s="224"/>
      <c r="EB230" s="224"/>
      <c r="EC230" s="224"/>
      <c r="ED230" s="224"/>
      <c r="EE230" s="224"/>
      <c r="EF230" s="224"/>
      <c r="EG230" s="224"/>
      <c r="EH230" s="224"/>
      <c r="EI230" s="224"/>
      <c r="EJ230" s="224"/>
      <c r="EK230" s="224"/>
      <c r="EL230" s="224"/>
      <c r="EM230" s="224"/>
      <c r="EN230" s="224"/>
      <c r="EO230" s="224"/>
      <c r="EP230" s="224"/>
      <c r="EQ230" s="224"/>
      <c r="ER230" s="224"/>
      <c r="ES230" s="224"/>
      <c r="ET230" s="224"/>
      <c r="EU230" s="224"/>
      <c r="EV230" s="224"/>
      <c r="EW230" s="224"/>
      <c r="EX230" s="224"/>
      <c r="EY230" s="224"/>
      <c r="EZ230" s="224"/>
      <c r="FA230" s="224"/>
      <c r="FB230" s="224"/>
      <c r="FC230" s="224"/>
      <c r="FD230" s="224"/>
      <c r="FE230" s="224"/>
      <c r="FF230" s="224"/>
      <c r="FG230" s="224"/>
      <c r="FH230" s="224"/>
      <c r="FI230" s="224"/>
      <c r="FJ230" s="224"/>
      <c r="FK230" s="224"/>
      <c r="FL230" s="224"/>
      <c r="FM230" s="224"/>
      <c r="FN230" s="224"/>
      <c r="FO230" s="224"/>
      <c r="FP230" s="224"/>
      <c r="FQ230" s="224"/>
      <c r="FR230" s="224"/>
      <c r="FS230" s="224"/>
      <c r="FT230" s="224"/>
      <c r="FU230" s="224"/>
      <c r="FV230" s="224"/>
      <c r="FW230" s="224"/>
      <c r="FX230" s="224"/>
      <c r="FY230" s="224"/>
      <c r="FZ230" s="224"/>
      <c r="GA230" s="224"/>
      <c r="GB230" s="224"/>
      <c r="GC230" s="224"/>
      <c r="GD230" s="224"/>
      <c r="GE230" s="224"/>
      <c r="GF230" s="224"/>
      <c r="GG230" s="224"/>
      <c r="GH230" s="224"/>
      <c r="GI230" s="224"/>
      <c r="GJ230" s="224"/>
      <c r="GK230" s="224"/>
      <c r="GL230" s="224"/>
      <c r="GM230" s="224"/>
      <c r="GN230" s="224"/>
      <c r="GO230" s="224"/>
      <c r="GP230" s="224"/>
      <c r="GQ230" s="224"/>
      <c r="GR230" s="224"/>
      <c r="GS230" s="224"/>
      <c r="GT230" s="224"/>
      <c r="GU230" s="224"/>
      <c r="GV230" s="224"/>
      <c r="GW230" s="224"/>
      <c r="GX230" s="224"/>
      <c r="GY230" s="224"/>
      <c r="GZ230" s="224"/>
      <c r="HA230" s="224"/>
      <c r="HB230" s="224"/>
      <c r="HC230" s="224"/>
      <c r="HD230" s="224"/>
      <c r="HE230" s="224"/>
      <c r="HF230" s="224"/>
      <c r="HG230" s="224"/>
      <c r="HH230" s="224"/>
      <c r="HI230" s="224"/>
      <c r="HJ230" s="224"/>
      <c r="HK230" s="224"/>
      <c r="HL230" s="224"/>
      <c r="HM230" s="224"/>
      <c r="HN230" s="224"/>
      <c r="HO230" s="224"/>
      <c r="HP230" s="224"/>
      <c r="HQ230" s="224"/>
      <c r="HR230" s="224"/>
      <c r="HS230" s="224"/>
      <c r="HT230" s="224"/>
      <c r="HU230" s="224"/>
      <c r="HV230" s="224"/>
      <c r="HW230" s="224"/>
      <c r="HX230" s="224"/>
      <c r="HY230" s="224"/>
      <c r="HZ230" s="224"/>
      <c r="IA230" s="224"/>
      <c r="IB230" s="224"/>
      <c r="IC230" s="224"/>
      <c r="ID230" s="224"/>
      <c r="IE230" s="224"/>
      <c r="IF230" s="224"/>
      <c r="IG230" s="224"/>
      <c r="IH230" s="224"/>
      <c r="II230" s="224"/>
      <c r="IJ230" s="224"/>
      <c r="IK230" s="224"/>
      <c r="IL230" s="224"/>
      <c r="IM230" s="224"/>
      <c r="IN230" s="224"/>
      <c r="IO230" s="224"/>
      <c r="IP230" s="224"/>
      <c r="IQ230" s="224"/>
      <c r="IR230" s="224"/>
      <c r="IS230" s="224"/>
      <c r="IT230" s="224"/>
      <c r="IU230" s="224"/>
      <c r="IV230" s="224"/>
    </row>
    <row r="231" spans="1:256" s="224" customFormat="1" ht="102">
      <c r="A231" s="225" t="s">
        <v>763</v>
      </c>
      <c r="B231" s="226" t="s">
        <v>469</v>
      </c>
      <c r="D231" s="328"/>
      <c r="E231" s="244"/>
      <c r="F231" s="252">
        <f t="shared" si="3"/>
        <v>0</v>
      </c>
      <c r="G231" s="226"/>
      <c r="H231" s="227"/>
      <c r="I231" s="227"/>
      <c r="J231" s="227"/>
      <c r="K231" s="227"/>
      <c r="L231" s="227"/>
      <c r="M231" s="227"/>
      <c r="N231" s="227"/>
      <c r="O231" s="227"/>
      <c r="P231" s="227"/>
      <c r="Q231" s="227"/>
    </row>
    <row r="232" spans="1:256" s="228" customFormat="1">
      <c r="A232" s="225" t="s">
        <v>46</v>
      </c>
      <c r="B232" s="226" t="s">
        <v>402</v>
      </c>
      <c r="C232" s="159" t="s">
        <v>50</v>
      </c>
      <c r="D232" s="295">
        <v>7.3</v>
      </c>
      <c r="E232" s="311"/>
      <c r="F232" s="252">
        <f t="shared" si="3"/>
        <v>0</v>
      </c>
      <c r="G232" s="226"/>
      <c r="H232" s="227"/>
      <c r="I232" s="227"/>
      <c r="J232" s="227"/>
      <c r="K232" s="227"/>
      <c r="L232" s="227"/>
      <c r="M232" s="227"/>
      <c r="N232" s="227"/>
      <c r="O232" s="227"/>
      <c r="P232" s="227"/>
      <c r="Q232" s="227"/>
      <c r="R232" s="224"/>
      <c r="S232" s="224"/>
      <c r="T232" s="224"/>
      <c r="U232" s="224"/>
      <c r="V232" s="224"/>
      <c r="W232" s="224"/>
      <c r="X232" s="224"/>
      <c r="Y232" s="224"/>
      <c r="Z232" s="224"/>
      <c r="AA232" s="224"/>
      <c r="AB232" s="224"/>
      <c r="AC232" s="224"/>
      <c r="AD232" s="224"/>
      <c r="AE232" s="224"/>
      <c r="AF232" s="224"/>
      <c r="AG232" s="224"/>
      <c r="AH232" s="224"/>
      <c r="AI232" s="224"/>
      <c r="AJ232" s="224"/>
      <c r="AK232" s="224"/>
      <c r="AL232" s="224"/>
      <c r="AM232" s="224"/>
      <c r="AN232" s="224"/>
      <c r="AO232" s="224"/>
      <c r="AP232" s="224"/>
      <c r="AQ232" s="224"/>
      <c r="AR232" s="224"/>
      <c r="AS232" s="224"/>
      <c r="AT232" s="224"/>
      <c r="AU232" s="224"/>
      <c r="AV232" s="224"/>
      <c r="AW232" s="224"/>
      <c r="AX232" s="224"/>
      <c r="AY232" s="224"/>
      <c r="AZ232" s="224"/>
      <c r="BA232" s="224"/>
      <c r="BB232" s="224"/>
      <c r="BC232" s="224"/>
      <c r="BD232" s="224"/>
      <c r="BE232" s="224"/>
      <c r="BF232" s="224"/>
      <c r="BG232" s="224"/>
      <c r="BH232" s="224"/>
      <c r="BI232" s="224"/>
      <c r="BJ232" s="224"/>
      <c r="BK232" s="224"/>
      <c r="BL232" s="224"/>
      <c r="BM232" s="224"/>
      <c r="BN232" s="224"/>
      <c r="BO232" s="224"/>
      <c r="BP232" s="224"/>
      <c r="BQ232" s="224"/>
      <c r="BR232" s="224"/>
      <c r="BS232" s="224"/>
      <c r="BT232" s="224"/>
      <c r="BU232" s="224"/>
      <c r="BV232" s="224"/>
      <c r="BW232" s="224"/>
      <c r="BX232" s="224"/>
      <c r="BY232" s="224"/>
      <c r="BZ232" s="224"/>
      <c r="CA232" s="224"/>
      <c r="CB232" s="224"/>
      <c r="CC232" s="224"/>
      <c r="CD232" s="224"/>
      <c r="CE232" s="224"/>
      <c r="CF232" s="224"/>
      <c r="CG232" s="224"/>
      <c r="CH232" s="224"/>
      <c r="CI232" s="224"/>
      <c r="CJ232" s="224"/>
      <c r="CK232" s="224"/>
      <c r="CL232" s="224"/>
      <c r="CM232" s="224"/>
      <c r="CN232" s="224"/>
      <c r="CO232" s="224"/>
      <c r="CP232" s="224"/>
      <c r="CQ232" s="224"/>
      <c r="CR232" s="224"/>
      <c r="CS232" s="224"/>
      <c r="CT232" s="224"/>
      <c r="CU232" s="224"/>
      <c r="CV232" s="224"/>
      <c r="CW232" s="224"/>
      <c r="CX232" s="224"/>
      <c r="CY232" s="224"/>
      <c r="CZ232" s="224"/>
      <c r="DA232" s="224"/>
      <c r="DB232" s="224"/>
      <c r="DC232" s="224"/>
      <c r="DD232" s="224"/>
      <c r="DE232" s="224"/>
      <c r="DF232" s="224"/>
      <c r="DG232" s="224"/>
      <c r="DH232" s="224"/>
      <c r="DI232" s="224"/>
      <c r="DJ232" s="224"/>
      <c r="DK232" s="224"/>
      <c r="DL232" s="224"/>
      <c r="DM232" s="224"/>
      <c r="DN232" s="224"/>
      <c r="DO232" s="224"/>
      <c r="DP232" s="224"/>
      <c r="DQ232" s="224"/>
      <c r="DR232" s="224"/>
      <c r="DS232" s="224"/>
      <c r="DT232" s="224"/>
      <c r="DU232" s="224"/>
      <c r="DV232" s="224"/>
      <c r="DW232" s="224"/>
      <c r="DX232" s="224"/>
      <c r="DY232" s="224"/>
      <c r="DZ232" s="224"/>
      <c r="EA232" s="224"/>
      <c r="EB232" s="224"/>
      <c r="EC232" s="224"/>
      <c r="ED232" s="224"/>
      <c r="EE232" s="224"/>
      <c r="EF232" s="224"/>
      <c r="EG232" s="224"/>
      <c r="EH232" s="224"/>
      <c r="EI232" s="224"/>
      <c r="EJ232" s="224"/>
      <c r="EK232" s="224"/>
      <c r="EL232" s="224"/>
      <c r="EM232" s="224"/>
      <c r="EN232" s="224"/>
      <c r="EO232" s="224"/>
      <c r="EP232" s="224"/>
      <c r="EQ232" s="224"/>
      <c r="ER232" s="224"/>
      <c r="ES232" s="224"/>
      <c r="ET232" s="224"/>
      <c r="EU232" s="224"/>
      <c r="EV232" s="224"/>
      <c r="EW232" s="224"/>
      <c r="EX232" s="224"/>
      <c r="EY232" s="224"/>
      <c r="EZ232" s="224"/>
      <c r="FA232" s="224"/>
      <c r="FB232" s="224"/>
      <c r="FC232" s="224"/>
      <c r="FD232" s="224"/>
      <c r="FE232" s="224"/>
      <c r="FF232" s="224"/>
      <c r="FG232" s="224"/>
      <c r="FH232" s="224"/>
      <c r="FI232" s="224"/>
      <c r="FJ232" s="224"/>
      <c r="FK232" s="224"/>
      <c r="FL232" s="224"/>
      <c r="FM232" s="224"/>
      <c r="FN232" s="224"/>
      <c r="FO232" s="224"/>
      <c r="FP232" s="224"/>
      <c r="FQ232" s="224"/>
      <c r="FR232" s="224"/>
      <c r="FS232" s="224"/>
      <c r="FT232" s="224"/>
      <c r="FU232" s="224"/>
      <c r="FV232" s="224"/>
      <c r="FW232" s="224"/>
      <c r="FX232" s="224"/>
      <c r="FY232" s="224"/>
      <c r="FZ232" s="224"/>
      <c r="GA232" s="224"/>
      <c r="GB232" s="224"/>
      <c r="GC232" s="224"/>
      <c r="GD232" s="224"/>
      <c r="GE232" s="224"/>
      <c r="GF232" s="224"/>
      <c r="GG232" s="224"/>
      <c r="GH232" s="224"/>
      <c r="GI232" s="224"/>
      <c r="GJ232" s="224"/>
      <c r="GK232" s="224"/>
      <c r="GL232" s="224"/>
      <c r="GM232" s="224"/>
      <c r="GN232" s="224"/>
      <c r="GO232" s="224"/>
      <c r="GP232" s="224"/>
      <c r="GQ232" s="224"/>
      <c r="GR232" s="224"/>
      <c r="GS232" s="224"/>
      <c r="GT232" s="224"/>
      <c r="GU232" s="224"/>
      <c r="GV232" s="224"/>
      <c r="GW232" s="224"/>
      <c r="GX232" s="224"/>
      <c r="GY232" s="224"/>
      <c r="GZ232" s="224"/>
      <c r="HA232" s="224"/>
      <c r="HB232" s="224"/>
      <c r="HC232" s="224"/>
      <c r="HD232" s="224"/>
      <c r="HE232" s="224"/>
      <c r="HF232" s="224"/>
      <c r="HG232" s="224"/>
      <c r="HH232" s="224"/>
      <c r="HI232" s="224"/>
      <c r="HJ232" s="224"/>
      <c r="HK232" s="224"/>
      <c r="HL232" s="224"/>
      <c r="HM232" s="224"/>
      <c r="HN232" s="224"/>
      <c r="HO232" s="224"/>
      <c r="HP232" s="224"/>
      <c r="HQ232" s="224"/>
      <c r="HR232" s="224"/>
      <c r="HS232" s="224"/>
      <c r="HT232" s="224"/>
      <c r="HU232" s="224"/>
      <c r="HV232" s="224"/>
      <c r="HW232" s="224"/>
      <c r="HX232" s="224"/>
      <c r="HY232" s="224"/>
      <c r="HZ232" s="224"/>
      <c r="IA232" s="224"/>
      <c r="IB232" s="224"/>
      <c r="IC232" s="224"/>
      <c r="ID232" s="224"/>
      <c r="IE232" s="224"/>
      <c r="IF232" s="224"/>
      <c r="IG232" s="224"/>
      <c r="IH232" s="224"/>
      <c r="II232" s="224"/>
      <c r="IJ232" s="224"/>
      <c r="IK232" s="224"/>
      <c r="IL232" s="224"/>
      <c r="IM232" s="224"/>
      <c r="IN232" s="224"/>
      <c r="IO232" s="224"/>
      <c r="IP232" s="224"/>
      <c r="IQ232" s="224"/>
      <c r="IR232" s="224"/>
      <c r="IS232" s="224"/>
      <c r="IT232" s="224"/>
      <c r="IU232" s="224"/>
      <c r="IV232" s="224"/>
    </row>
    <row r="233" spans="1:256" s="228" customFormat="1">
      <c r="A233" s="225" t="s">
        <v>48</v>
      </c>
      <c r="B233" s="226" t="s">
        <v>403</v>
      </c>
      <c r="C233" s="159" t="s">
        <v>50</v>
      </c>
      <c r="D233" s="295">
        <v>7</v>
      </c>
      <c r="E233" s="311"/>
      <c r="F233" s="252">
        <f t="shared" si="3"/>
        <v>0</v>
      </c>
      <c r="G233" s="226"/>
      <c r="H233" s="227"/>
      <c r="I233" s="227"/>
      <c r="J233" s="227"/>
      <c r="K233" s="227"/>
      <c r="L233" s="227"/>
      <c r="M233" s="227"/>
      <c r="N233" s="227"/>
      <c r="O233" s="227"/>
      <c r="P233" s="227"/>
      <c r="Q233" s="227"/>
      <c r="R233" s="224"/>
      <c r="S233" s="224"/>
      <c r="T233" s="224"/>
      <c r="U233" s="224"/>
      <c r="V233" s="224"/>
      <c r="W233" s="224"/>
      <c r="X233" s="224"/>
      <c r="Y233" s="224"/>
      <c r="Z233" s="224"/>
      <c r="AA233" s="224"/>
      <c r="AB233" s="224"/>
      <c r="AC233" s="224"/>
      <c r="AD233" s="224"/>
      <c r="AE233" s="224"/>
      <c r="AF233" s="224"/>
      <c r="AG233" s="224"/>
      <c r="AH233" s="224"/>
      <c r="AI233" s="224"/>
      <c r="AJ233" s="224"/>
      <c r="AK233" s="224"/>
      <c r="AL233" s="224"/>
      <c r="AM233" s="224"/>
      <c r="AN233" s="224"/>
      <c r="AO233" s="224"/>
      <c r="AP233" s="224"/>
      <c r="AQ233" s="224"/>
      <c r="AR233" s="224"/>
      <c r="AS233" s="224"/>
      <c r="AT233" s="224"/>
      <c r="AU233" s="224"/>
      <c r="AV233" s="224"/>
      <c r="AW233" s="224"/>
      <c r="AX233" s="224"/>
      <c r="AY233" s="224"/>
      <c r="AZ233" s="224"/>
      <c r="BA233" s="224"/>
      <c r="BB233" s="224"/>
      <c r="BC233" s="224"/>
      <c r="BD233" s="224"/>
      <c r="BE233" s="224"/>
      <c r="BF233" s="224"/>
      <c r="BG233" s="224"/>
      <c r="BH233" s="224"/>
      <c r="BI233" s="224"/>
      <c r="BJ233" s="224"/>
      <c r="BK233" s="224"/>
      <c r="BL233" s="224"/>
      <c r="BM233" s="224"/>
      <c r="BN233" s="224"/>
      <c r="BO233" s="224"/>
      <c r="BP233" s="224"/>
      <c r="BQ233" s="224"/>
      <c r="BR233" s="224"/>
      <c r="BS233" s="224"/>
      <c r="BT233" s="224"/>
      <c r="BU233" s="224"/>
      <c r="BV233" s="224"/>
      <c r="BW233" s="224"/>
      <c r="BX233" s="224"/>
      <c r="BY233" s="224"/>
      <c r="BZ233" s="224"/>
      <c r="CA233" s="224"/>
      <c r="CB233" s="224"/>
      <c r="CC233" s="224"/>
      <c r="CD233" s="224"/>
      <c r="CE233" s="224"/>
      <c r="CF233" s="224"/>
      <c r="CG233" s="224"/>
      <c r="CH233" s="224"/>
      <c r="CI233" s="224"/>
      <c r="CJ233" s="224"/>
      <c r="CK233" s="224"/>
      <c r="CL233" s="224"/>
      <c r="CM233" s="224"/>
      <c r="CN233" s="224"/>
      <c r="CO233" s="224"/>
      <c r="CP233" s="224"/>
      <c r="CQ233" s="224"/>
      <c r="CR233" s="224"/>
      <c r="CS233" s="224"/>
      <c r="CT233" s="224"/>
      <c r="CU233" s="224"/>
      <c r="CV233" s="224"/>
      <c r="CW233" s="224"/>
      <c r="CX233" s="224"/>
      <c r="CY233" s="224"/>
      <c r="CZ233" s="224"/>
      <c r="DA233" s="224"/>
      <c r="DB233" s="224"/>
      <c r="DC233" s="224"/>
      <c r="DD233" s="224"/>
      <c r="DE233" s="224"/>
      <c r="DF233" s="224"/>
      <c r="DG233" s="224"/>
      <c r="DH233" s="224"/>
      <c r="DI233" s="224"/>
      <c r="DJ233" s="224"/>
      <c r="DK233" s="224"/>
      <c r="DL233" s="224"/>
      <c r="DM233" s="224"/>
      <c r="DN233" s="224"/>
      <c r="DO233" s="224"/>
      <c r="DP233" s="224"/>
      <c r="DQ233" s="224"/>
      <c r="DR233" s="224"/>
      <c r="DS233" s="224"/>
      <c r="DT233" s="224"/>
      <c r="DU233" s="224"/>
      <c r="DV233" s="224"/>
      <c r="DW233" s="224"/>
      <c r="DX233" s="224"/>
      <c r="DY233" s="224"/>
      <c r="DZ233" s="224"/>
      <c r="EA233" s="224"/>
      <c r="EB233" s="224"/>
      <c r="EC233" s="224"/>
      <c r="ED233" s="224"/>
      <c r="EE233" s="224"/>
      <c r="EF233" s="224"/>
      <c r="EG233" s="224"/>
      <c r="EH233" s="224"/>
      <c r="EI233" s="224"/>
      <c r="EJ233" s="224"/>
      <c r="EK233" s="224"/>
      <c r="EL233" s="224"/>
      <c r="EM233" s="224"/>
      <c r="EN233" s="224"/>
      <c r="EO233" s="224"/>
      <c r="EP233" s="224"/>
      <c r="EQ233" s="224"/>
      <c r="ER233" s="224"/>
      <c r="ES233" s="224"/>
      <c r="ET233" s="224"/>
      <c r="EU233" s="224"/>
      <c r="EV233" s="224"/>
      <c r="EW233" s="224"/>
      <c r="EX233" s="224"/>
      <c r="EY233" s="224"/>
      <c r="EZ233" s="224"/>
      <c r="FA233" s="224"/>
      <c r="FB233" s="224"/>
      <c r="FC233" s="224"/>
      <c r="FD233" s="224"/>
      <c r="FE233" s="224"/>
      <c r="FF233" s="224"/>
      <c r="FG233" s="224"/>
      <c r="FH233" s="224"/>
      <c r="FI233" s="224"/>
      <c r="FJ233" s="224"/>
      <c r="FK233" s="224"/>
      <c r="FL233" s="224"/>
      <c r="FM233" s="224"/>
      <c r="FN233" s="224"/>
      <c r="FO233" s="224"/>
      <c r="FP233" s="224"/>
      <c r="FQ233" s="224"/>
      <c r="FR233" s="224"/>
      <c r="FS233" s="224"/>
      <c r="FT233" s="224"/>
      <c r="FU233" s="224"/>
      <c r="FV233" s="224"/>
      <c r="FW233" s="224"/>
      <c r="FX233" s="224"/>
      <c r="FY233" s="224"/>
      <c r="FZ233" s="224"/>
      <c r="GA233" s="224"/>
      <c r="GB233" s="224"/>
      <c r="GC233" s="224"/>
      <c r="GD233" s="224"/>
      <c r="GE233" s="224"/>
      <c r="GF233" s="224"/>
      <c r="GG233" s="224"/>
      <c r="GH233" s="224"/>
      <c r="GI233" s="224"/>
      <c r="GJ233" s="224"/>
      <c r="GK233" s="224"/>
      <c r="GL233" s="224"/>
      <c r="GM233" s="224"/>
      <c r="GN233" s="224"/>
      <c r="GO233" s="224"/>
      <c r="GP233" s="224"/>
      <c r="GQ233" s="224"/>
      <c r="GR233" s="224"/>
      <c r="GS233" s="224"/>
      <c r="GT233" s="224"/>
      <c r="GU233" s="224"/>
      <c r="GV233" s="224"/>
      <c r="GW233" s="224"/>
      <c r="GX233" s="224"/>
      <c r="GY233" s="224"/>
      <c r="GZ233" s="224"/>
      <c r="HA233" s="224"/>
      <c r="HB233" s="224"/>
      <c r="HC233" s="224"/>
      <c r="HD233" s="224"/>
      <c r="HE233" s="224"/>
      <c r="HF233" s="224"/>
      <c r="HG233" s="224"/>
      <c r="HH233" s="224"/>
      <c r="HI233" s="224"/>
      <c r="HJ233" s="224"/>
      <c r="HK233" s="224"/>
      <c r="HL233" s="224"/>
      <c r="HM233" s="224"/>
      <c r="HN233" s="224"/>
      <c r="HO233" s="224"/>
      <c r="HP233" s="224"/>
      <c r="HQ233" s="224"/>
      <c r="HR233" s="224"/>
      <c r="HS233" s="224"/>
      <c r="HT233" s="224"/>
      <c r="HU233" s="224"/>
      <c r="HV233" s="224"/>
      <c r="HW233" s="224"/>
      <c r="HX233" s="224"/>
      <c r="HY233" s="224"/>
      <c r="HZ233" s="224"/>
      <c r="IA233" s="224"/>
      <c r="IB233" s="224"/>
      <c r="IC233" s="224"/>
      <c r="ID233" s="224"/>
      <c r="IE233" s="224"/>
      <c r="IF233" s="224"/>
      <c r="IG233" s="224"/>
      <c r="IH233" s="224"/>
      <c r="II233" s="224"/>
      <c r="IJ233" s="224"/>
      <c r="IK233" s="224"/>
      <c r="IL233" s="224"/>
      <c r="IM233" s="224"/>
      <c r="IN233" s="224"/>
      <c r="IO233" s="224"/>
      <c r="IP233" s="224"/>
      <c r="IQ233" s="224"/>
      <c r="IR233" s="224"/>
      <c r="IS233" s="224"/>
      <c r="IT233" s="224"/>
      <c r="IU233" s="224"/>
      <c r="IV233" s="224"/>
    </row>
    <row r="234" spans="1:256" s="228" customFormat="1">
      <c r="A234" s="225"/>
      <c r="B234" s="226"/>
      <c r="C234" s="159"/>
      <c r="D234" s="295"/>
      <c r="E234" s="311"/>
      <c r="F234" s="252">
        <f t="shared" si="3"/>
        <v>0</v>
      </c>
      <c r="G234" s="226"/>
      <c r="H234" s="227"/>
      <c r="I234" s="227"/>
      <c r="J234" s="227"/>
      <c r="K234" s="227"/>
      <c r="L234" s="227"/>
      <c r="M234" s="227"/>
      <c r="N234" s="227"/>
      <c r="O234" s="227"/>
      <c r="P234" s="227"/>
      <c r="Q234" s="227"/>
      <c r="R234" s="224"/>
      <c r="S234" s="224"/>
      <c r="T234" s="224"/>
      <c r="U234" s="224"/>
      <c r="V234" s="224"/>
      <c r="W234" s="224"/>
      <c r="X234" s="224"/>
      <c r="Y234" s="224"/>
      <c r="Z234" s="224"/>
      <c r="AA234" s="224"/>
      <c r="AB234" s="224"/>
      <c r="AC234" s="224"/>
      <c r="AD234" s="224"/>
      <c r="AE234" s="224"/>
      <c r="AF234" s="224"/>
      <c r="AG234" s="224"/>
      <c r="AH234" s="224"/>
      <c r="AI234" s="224"/>
      <c r="AJ234" s="224"/>
      <c r="AK234" s="224"/>
      <c r="AL234" s="224"/>
      <c r="AM234" s="224"/>
      <c r="AN234" s="224"/>
      <c r="AO234" s="224"/>
      <c r="AP234" s="224"/>
      <c r="AQ234" s="224"/>
      <c r="AR234" s="224"/>
      <c r="AS234" s="224"/>
      <c r="AT234" s="224"/>
      <c r="AU234" s="224"/>
      <c r="AV234" s="224"/>
      <c r="AW234" s="224"/>
      <c r="AX234" s="224"/>
      <c r="AY234" s="224"/>
      <c r="AZ234" s="224"/>
      <c r="BA234" s="224"/>
      <c r="BB234" s="224"/>
      <c r="BC234" s="224"/>
      <c r="BD234" s="224"/>
      <c r="BE234" s="224"/>
      <c r="BF234" s="224"/>
      <c r="BG234" s="224"/>
      <c r="BH234" s="224"/>
      <c r="BI234" s="224"/>
      <c r="BJ234" s="224"/>
      <c r="BK234" s="224"/>
      <c r="BL234" s="224"/>
      <c r="BM234" s="224"/>
      <c r="BN234" s="224"/>
      <c r="BO234" s="224"/>
      <c r="BP234" s="224"/>
      <c r="BQ234" s="224"/>
      <c r="BR234" s="224"/>
      <c r="BS234" s="224"/>
      <c r="BT234" s="224"/>
      <c r="BU234" s="224"/>
      <c r="BV234" s="224"/>
      <c r="BW234" s="224"/>
      <c r="BX234" s="224"/>
      <c r="BY234" s="224"/>
      <c r="BZ234" s="224"/>
      <c r="CA234" s="224"/>
      <c r="CB234" s="224"/>
      <c r="CC234" s="224"/>
      <c r="CD234" s="224"/>
      <c r="CE234" s="224"/>
      <c r="CF234" s="224"/>
      <c r="CG234" s="224"/>
      <c r="CH234" s="224"/>
      <c r="CI234" s="224"/>
      <c r="CJ234" s="224"/>
      <c r="CK234" s="224"/>
      <c r="CL234" s="224"/>
      <c r="CM234" s="224"/>
      <c r="CN234" s="224"/>
      <c r="CO234" s="224"/>
      <c r="CP234" s="224"/>
      <c r="CQ234" s="224"/>
      <c r="CR234" s="224"/>
      <c r="CS234" s="224"/>
      <c r="CT234" s="224"/>
      <c r="CU234" s="224"/>
      <c r="CV234" s="224"/>
      <c r="CW234" s="224"/>
      <c r="CX234" s="224"/>
      <c r="CY234" s="224"/>
      <c r="CZ234" s="224"/>
      <c r="DA234" s="224"/>
      <c r="DB234" s="224"/>
      <c r="DC234" s="224"/>
      <c r="DD234" s="224"/>
      <c r="DE234" s="224"/>
      <c r="DF234" s="224"/>
      <c r="DG234" s="224"/>
      <c r="DH234" s="224"/>
      <c r="DI234" s="224"/>
      <c r="DJ234" s="224"/>
      <c r="DK234" s="224"/>
      <c r="DL234" s="224"/>
      <c r="DM234" s="224"/>
      <c r="DN234" s="224"/>
      <c r="DO234" s="224"/>
      <c r="DP234" s="224"/>
      <c r="DQ234" s="224"/>
      <c r="DR234" s="224"/>
      <c r="DS234" s="224"/>
      <c r="DT234" s="224"/>
      <c r="DU234" s="224"/>
      <c r="DV234" s="224"/>
      <c r="DW234" s="224"/>
      <c r="DX234" s="224"/>
      <c r="DY234" s="224"/>
      <c r="DZ234" s="224"/>
      <c r="EA234" s="224"/>
      <c r="EB234" s="224"/>
      <c r="EC234" s="224"/>
      <c r="ED234" s="224"/>
      <c r="EE234" s="224"/>
      <c r="EF234" s="224"/>
      <c r="EG234" s="224"/>
      <c r="EH234" s="224"/>
      <c r="EI234" s="224"/>
      <c r="EJ234" s="224"/>
      <c r="EK234" s="224"/>
      <c r="EL234" s="224"/>
      <c r="EM234" s="224"/>
      <c r="EN234" s="224"/>
      <c r="EO234" s="224"/>
      <c r="EP234" s="224"/>
      <c r="EQ234" s="224"/>
      <c r="ER234" s="224"/>
      <c r="ES234" s="224"/>
      <c r="ET234" s="224"/>
      <c r="EU234" s="224"/>
      <c r="EV234" s="224"/>
      <c r="EW234" s="224"/>
      <c r="EX234" s="224"/>
      <c r="EY234" s="224"/>
      <c r="EZ234" s="224"/>
      <c r="FA234" s="224"/>
      <c r="FB234" s="224"/>
      <c r="FC234" s="224"/>
      <c r="FD234" s="224"/>
      <c r="FE234" s="224"/>
      <c r="FF234" s="224"/>
      <c r="FG234" s="224"/>
      <c r="FH234" s="224"/>
      <c r="FI234" s="224"/>
      <c r="FJ234" s="224"/>
      <c r="FK234" s="224"/>
      <c r="FL234" s="224"/>
      <c r="FM234" s="224"/>
      <c r="FN234" s="224"/>
      <c r="FO234" s="224"/>
      <c r="FP234" s="224"/>
      <c r="FQ234" s="224"/>
      <c r="FR234" s="224"/>
      <c r="FS234" s="224"/>
      <c r="FT234" s="224"/>
      <c r="FU234" s="224"/>
      <c r="FV234" s="224"/>
      <c r="FW234" s="224"/>
      <c r="FX234" s="224"/>
      <c r="FY234" s="224"/>
      <c r="FZ234" s="224"/>
      <c r="GA234" s="224"/>
      <c r="GB234" s="224"/>
      <c r="GC234" s="224"/>
      <c r="GD234" s="224"/>
      <c r="GE234" s="224"/>
      <c r="GF234" s="224"/>
      <c r="GG234" s="224"/>
      <c r="GH234" s="224"/>
      <c r="GI234" s="224"/>
      <c r="GJ234" s="224"/>
      <c r="GK234" s="224"/>
      <c r="GL234" s="224"/>
      <c r="GM234" s="224"/>
      <c r="GN234" s="224"/>
      <c r="GO234" s="224"/>
      <c r="GP234" s="224"/>
      <c r="GQ234" s="224"/>
      <c r="GR234" s="224"/>
      <c r="GS234" s="224"/>
      <c r="GT234" s="224"/>
      <c r="GU234" s="224"/>
      <c r="GV234" s="224"/>
      <c r="GW234" s="224"/>
      <c r="GX234" s="224"/>
      <c r="GY234" s="224"/>
      <c r="GZ234" s="224"/>
      <c r="HA234" s="224"/>
      <c r="HB234" s="224"/>
      <c r="HC234" s="224"/>
      <c r="HD234" s="224"/>
      <c r="HE234" s="224"/>
      <c r="HF234" s="224"/>
      <c r="HG234" s="224"/>
      <c r="HH234" s="224"/>
      <c r="HI234" s="224"/>
      <c r="HJ234" s="224"/>
      <c r="HK234" s="224"/>
      <c r="HL234" s="224"/>
      <c r="HM234" s="224"/>
      <c r="HN234" s="224"/>
      <c r="HO234" s="224"/>
      <c r="HP234" s="224"/>
      <c r="HQ234" s="224"/>
      <c r="HR234" s="224"/>
      <c r="HS234" s="224"/>
      <c r="HT234" s="224"/>
      <c r="HU234" s="224"/>
      <c r="HV234" s="224"/>
      <c r="HW234" s="224"/>
      <c r="HX234" s="224"/>
      <c r="HY234" s="224"/>
      <c r="HZ234" s="224"/>
      <c r="IA234" s="224"/>
      <c r="IB234" s="224"/>
      <c r="IC234" s="224"/>
      <c r="ID234" s="224"/>
      <c r="IE234" s="224"/>
      <c r="IF234" s="224"/>
      <c r="IG234" s="224"/>
      <c r="IH234" s="224"/>
      <c r="II234" s="224"/>
      <c r="IJ234" s="224"/>
      <c r="IK234" s="224"/>
      <c r="IL234" s="224"/>
      <c r="IM234" s="224"/>
      <c r="IN234" s="224"/>
      <c r="IO234" s="224"/>
      <c r="IP234" s="224"/>
      <c r="IQ234" s="224"/>
      <c r="IR234" s="224"/>
      <c r="IS234" s="224"/>
      <c r="IT234" s="224"/>
      <c r="IU234" s="224"/>
      <c r="IV234" s="224"/>
    </row>
    <row r="235" spans="1:256" s="228" customFormat="1" ht="51">
      <c r="A235" s="225" t="s">
        <v>764</v>
      </c>
      <c r="B235" s="226" t="s">
        <v>470</v>
      </c>
      <c r="C235" s="159" t="s">
        <v>50</v>
      </c>
      <c r="D235" s="295">
        <v>20.399999999999999</v>
      </c>
      <c r="E235" s="311"/>
      <c r="F235" s="252">
        <f t="shared" si="3"/>
        <v>0</v>
      </c>
      <c r="G235" s="226"/>
      <c r="H235" s="227"/>
      <c r="I235" s="227"/>
      <c r="J235" s="227"/>
      <c r="K235" s="227"/>
      <c r="L235" s="227"/>
      <c r="M235" s="227"/>
      <c r="N235" s="227"/>
      <c r="O235" s="227"/>
      <c r="P235" s="227"/>
      <c r="Q235" s="227"/>
      <c r="R235" s="224"/>
      <c r="S235" s="224"/>
      <c r="T235" s="224"/>
      <c r="U235" s="224"/>
      <c r="V235" s="224"/>
      <c r="W235" s="224"/>
      <c r="X235" s="224"/>
      <c r="Y235" s="224"/>
      <c r="Z235" s="224"/>
      <c r="AA235" s="224"/>
      <c r="AB235" s="224"/>
      <c r="AC235" s="224"/>
      <c r="AD235" s="224"/>
      <c r="AE235" s="224"/>
      <c r="AF235" s="224"/>
      <c r="AG235" s="224"/>
      <c r="AH235" s="224"/>
      <c r="AI235" s="224"/>
      <c r="AJ235" s="224"/>
      <c r="AK235" s="224"/>
      <c r="AL235" s="224"/>
      <c r="AM235" s="224"/>
      <c r="AN235" s="224"/>
      <c r="AO235" s="224"/>
      <c r="AP235" s="224"/>
      <c r="AQ235" s="224"/>
      <c r="AR235" s="224"/>
      <c r="AS235" s="224"/>
      <c r="AT235" s="224"/>
      <c r="AU235" s="224"/>
      <c r="AV235" s="224"/>
      <c r="AW235" s="224"/>
      <c r="AX235" s="224"/>
      <c r="AY235" s="224"/>
      <c r="AZ235" s="224"/>
      <c r="BA235" s="224"/>
      <c r="BB235" s="224"/>
      <c r="BC235" s="224"/>
      <c r="BD235" s="224"/>
      <c r="BE235" s="224"/>
      <c r="BF235" s="224"/>
      <c r="BG235" s="224"/>
      <c r="BH235" s="224"/>
      <c r="BI235" s="224"/>
      <c r="BJ235" s="224"/>
      <c r="BK235" s="224"/>
      <c r="BL235" s="224"/>
      <c r="BM235" s="224"/>
      <c r="BN235" s="224"/>
      <c r="BO235" s="224"/>
      <c r="BP235" s="224"/>
      <c r="BQ235" s="224"/>
      <c r="BR235" s="224"/>
      <c r="BS235" s="224"/>
      <c r="BT235" s="224"/>
      <c r="BU235" s="224"/>
      <c r="BV235" s="224"/>
      <c r="BW235" s="224"/>
      <c r="BX235" s="224"/>
      <c r="BY235" s="224"/>
      <c r="BZ235" s="224"/>
      <c r="CA235" s="224"/>
      <c r="CB235" s="224"/>
      <c r="CC235" s="224"/>
      <c r="CD235" s="224"/>
      <c r="CE235" s="224"/>
      <c r="CF235" s="224"/>
      <c r="CG235" s="224"/>
      <c r="CH235" s="224"/>
      <c r="CI235" s="224"/>
      <c r="CJ235" s="224"/>
      <c r="CK235" s="224"/>
      <c r="CL235" s="224"/>
      <c r="CM235" s="224"/>
      <c r="CN235" s="224"/>
      <c r="CO235" s="224"/>
      <c r="CP235" s="224"/>
      <c r="CQ235" s="224"/>
      <c r="CR235" s="224"/>
      <c r="CS235" s="224"/>
      <c r="CT235" s="224"/>
      <c r="CU235" s="224"/>
      <c r="CV235" s="224"/>
      <c r="CW235" s="224"/>
      <c r="CX235" s="224"/>
      <c r="CY235" s="224"/>
      <c r="CZ235" s="224"/>
      <c r="DA235" s="224"/>
      <c r="DB235" s="224"/>
      <c r="DC235" s="224"/>
      <c r="DD235" s="224"/>
      <c r="DE235" s="224"/>
      <c r="DF235" s="224"/>
      <c r="DG235" s="224"/>
      <c r="DH235" s="224"/>
      <c r="DI235" s="224"/>
      <c r="DJ235" s="224"/>
      <c r="DK235" s="224"/>
      <c r="DL235" s="224"/>
      <c r="DM235" s="224"/>
      <c r="DN235" s="224"/>
      <c r="DO235" s="224"/>
      <c r="DP235" s="224"/>
      <c r="DQ235" s="224"/>
      <c r="DR235" s="224"/>
      <c r="DS235" s="224"/>
      <c r="DT235" s="224"/>
      <c r="DU235" s="224"/>
      <c r="DV235" s="224"/>
      <c r="DW235" s="224"/>
      <c r="DX235" s="224"/>
      <c r="DY235" s="224"/>
      <c r="DZ235" s="224"/>
      <c r="EA235" s="224"/>
      <c r="EB235" s="224"/>
      <c r="EC235" s="224"/>
      <c r="ED235" s="224"/>
      <c r="EE235" s="224"/>
      <c r="EF235" s="224"/>
      <c r="EG235" s="224"/>
      <c r="EH235" s="224"/>
      <c r="EI235" s="224"/>
      <c r="EJ235" s="224"/>
      <c r="EK235" s="224"/>
      <c r="EL235" s="224"/>
      <c r="EM235" s="224"/>
      <c r="EN235" s="224"/>
      <c r="EO235" s="224"/>
      <c r="EP235" s="224"/>
      <c r="EQ235" s="224"/>
      <c r="ER235" s="224"/>
      <c r="ES235" s="224"/>
      <c r="ET235" s="224"/>
      <c r="EU235" s="224"/>
      <c r="EV235" s="224"/>
      <c r="EW235" s="224"/>
      <c r="EX235" s="224"/>
      <c r="EY235" s="224"/>
      <c r="EZ235" s="224"/>
      <c r="FA235" s="224"/>
      <c r="FB235" s="224"/>
      <c r="FC235" s="224"/>
      <c r="FD235" s="224"/>
      <c r="FE235" s="224"/>
      <c r="FF235" s="224"/>
      <c r="FG235" s="224"/>
      <c r="FH235" s="224"/>
      <c r="FI235" s="224"/>
      <c r="FJ235" s="224"/>
      <c r="FK235" s="224"/>
      <c r="FL235" s="224"/>
      <c r="FM235" s="224"/>
      <c r="FN235" s="224"/>
      <c r="FO235" s="224"/>
      <c r="FP235" s="224"/>
      <c r="FQ235" s="224"/>
      <c r="FR235" s="224"/>
      <c r="FS235" s="224"/>
      <c r="FT235" s="224"/>
      <c r="FU235" s="224"/>
      <c r="FV235" s="224"/>
      <c r="FW235" s="224"/>
      <c r="FX235" s="224"/>
      <c r="FY235" s="224"/>
      <c r="FZ235" s="224"/>
      <c r="GA235" s="224"/>
      <c r="GB235" s="224"/>
      <c r="GC235" s="224"/>
      <c r="GD235" s="224"/>
      <c r="GE235" s="224"/>
      <c r="GF235" s="224"/>
      <c r="GG235" s="224"/>
      <c r="GH235" s="224"/>
      <c r="GI235" s="224"/>
      <c r="GJ235" s="224"/>
      <c r="GK235" s="224"/>
      <c r="GL235" s="224"/>
      <c r="GM235" s="224"/>
      <c r="GN235" s="224"/>
      <c r="GO235" s="224"/>
      <c r="GP235" s="224"/>
      <c r="GQ235" s="224"/>
      <c r="GR235" s="224"/>
      <c r="GS235" s="224"/>
      <c r="GT235" s="224"/>
      <c r="GU235" s="224"/>
      <c r="GV235" s="224"/>
      <c r="GW235" s="224"/>
      <c r="GX235" s="224"/>
      <c r="GY235" s="224"/>
      <c r="GZ235" s="224"/>
      <c r="HA235" s="224"/>
      <c r="HB235" s="224"/>
      <c r="HC235" s="224"/>
      <c r="HD235" s="224"/>
      <c r="HE235" s="224"/>
      <c r="HF235" s="224"/>
      <c r="HG235" s="224"/>
      <c r="HH235" s="224"/>
      <c r="HI235" s="224"/>
      <c r="HJ235" s="224"/>
      <c r="HK235" s="224"/>
      <c r="HL235" s="224"/>
      <c r="HM235" s="224"/>
      <c r="HN235" s="224"/>
      <c r="HO235" s="224"/>
      <c r="HP235" s="224"/>
      <c r="HQ235" s="224"/>
      <c r="HR235" s="224"/>
      <c r="HS235" s="224"/>
      <c r="HT235" s="224"/>
      <c r="HU235" s="224"/>
      <c r="HV235" s="224"/>
      <c r="HW235" s="224"/>
      <c r="HX235" s="224"/>
      <c r="HY235" s="224"/>
      <c r="HZ235" s="224"/>
      <c r="IA235" s="224"/>
      <c r="IB235" s="224"/>
      <c r="IC235" s="224"/>
      <c r="ID235" s="224"/>
      <c r="IE235" s="224"/>
      <c r="IF235" s="224"/>
      <c r="IG235" s="224"/>
      <c r="IH235" s="224"/>
      <c r="II235" s="224"/>
      <c r="IJ235" s="224"/>
      <c r="IK235" s="224"/>
      <c r="IL235" s="224"/>
      <c r="IM235" s="224"/>
      <c r="IN235" s="224"/>
      <c r="IO235" s="224"/>
      <c r="IP235" s="224"/>
      <c r="IQ235" s="224"/>
      <c r="IR235" s="224"/>
      <c r="IS235" s="224"/>
      <c r="IT235" s="224"/>
      <c r="IU235" s="224"/>
      <c r="IV235" s="224"/>
    </row>
    <row r="236" spans="1:256" s="228" customFormat="1">
      <c r="A236" s="225"/>
      <c r="B236" s="226"/>
      <c r="C236" s="159"/>
      <c r="D236" s="295"/>
      <c r="E236" s="311"/>
      <c r="F236" s="252">
        <f t="shared" si="3"/>
        <v>0</v>
      </c>
      <c r="G236" s="226"/>
      <c r="H236" s="227"/>
      <c r="I236" s="227"/>
      <c r="J236" s="227"/>
      <c r="K236" s="227"/>
      <c r="L236" s="227"/>
      <c r="M236" s="227"/>
      <c r="N236" s="227"/>
      <c r="O236" s="227"/>
      <c r="P236" s="227"/>
      <c r="Q236" s="227"/>
      <c r="R236" s="224"/>
      <c r="S236" s="224"/>
      <c r="T236" s="224"/>
      <c r="U236" s="224"/>
      <c r="V236" s="224"/>
      <c r="W236" s="224"/>
      <c r="X236" s="224"/>
      <c r="Y236" s="224"/>
      <c r="Z236" s="224"/>
      <c r="AA236" s="224"/>
      <c r="AB236" s="224"/>
      <c r="AC236" s="224"/>
      <c r="AD236" s="224"/>
      <c r="AE236" s="224"/>
      <c r="AF236" s="224"/>
      <c r="AG236" s="224"/>
      <c r="AH236" s="224"/>
      <c r="AI236" s="224"/>
      <c r="AJ236" s="224"/>
      <c r="AK236" s="224"/>
      <c r="AL236" s="224"/>
      <c r="AM236" s="224"/>
      <c r="AN236" s="224"/>
      <c r="AO236" s="224"/>
      <c r="AP236" s="224"/>
      <c r="AQ236" s="224"/>
      <c r="AR236" s="224"/>
      <c r="AS236" s="224"/>
      <c r="AT236" s="224"/>
      <c r="AU236" s="224"/>
      <c r="AV236" s="224"/>
      <c r="AW236" s="224"/>
      <c r="AX236" s="224"/>
      <c r="AY236" s="224"/>
      <c r="AZ236" s="224"/>
      <c r="BA236" s="224"/>
      <c r="BB236" s="224"/>
      <c r="BC236" s="224"/>
      <c r="BD236" s="224"/>
      <c r="BE236" s="224"/>
      <c r="BF236" s="224"/>
      <c r="BG236" s="224"/>
      <c r="BH236" s="224"/>
      <c r="BI236" s="224"/>
      <c r="BJ236" s="224"/>
      <c r="BK236" s="224"/>
      <c r="BL236" s="224"/>
      <c r="BM236" s="224"/>
      <c r="BN236" s="224"/>
      <c r="BO236" s="224"/>
      <c r="BP236" s="224"/>
      <c r="BQ236" s="224"/>
      <c r="BR236" s="224"/>
      <c r="BS236" s="224"/>
      <c r="BT236" s="224"/>
      <c r="BU236" s="224"/>
      <c r="BV236" s="224"/>
      <c r="BW236" s="224"/>
      <c r="BX236" s="224"/>
      <c r="BY236" s="224"/>
      <c r="BZ236" s="224"/>
      <c r="CA236" s="224"/>
      <c r="CB236" s="224"/>
      <c r="CC236" s="224"/>
      <c r="CD236" s="224"/>
      <c r="CE236" s="224"/>
      <c r="CF236" s="224"/>
      <c r="CG236" s="224"/>
      <c r="CH236" s="224"/>
      <c r="CI236" s="224"/>
      <c r="CJ236" s="224"/>
      <c r="CK236" s="224"/>
      <c r="CL236" s="224"/>
      <c r="CM236" s="224"/>
      <c r="CN236" s="224"/>
      <c r="CO236" s="224"/>
      <c r="CP236" s="224"/>
      <c r="CQ236" s="224"/>
      <c r="CR236" s="224"/>
      <c r="CS236" s="224"/>
      <c r="CT236" s="224"/>
      <c r="CU236" s="224"/>
      <c r="CV236" s="224"/>
      <c r="CW236" s="224"/>
      <c r="CX236" s="224"/>
      <c r="CY236" s="224"/>
      <c r="CZ236" s="224"/>
      <c r="DA236" s="224"/>
      <c r="DB236" s="224"/>
      <c r="DC236" s="224"/>
      <c r="DD236" s="224"/>
      <c r="DE236" s="224"/>
      <c r="DF236" s="224"/>
      <c r="DG236" s="224"/>
      <c r="DH236" s="224"/>
      <c r="DI236" s="224"/>
      <c r="DJ236" s="224"/>
      <c r="DK236" s="224"/>
      <c r="DL236" s="224"/>
      <c r="DM236" s="224"/>
      <c r="DN236" s="224"/>
      <c r="DO236" s="224"/>
      <c r="DP236" s="224"/>
      <c r="DQ236" s="224"/>
      <c r="DR236" s="224"/>
      <c r="DS236" s="224"/>
      <c r="DT236" s="224"/>
      <c r="DU236" s="224"/>
      <c r="DV236" s="224"/>
      <c r="DW236" s="224"/>
      <c r="DX236" s="224"/>
      <c r="DY236" s="224"/>
      <c r="DZ236" s="224"/>
      <c r="EA236" s="224"/>
      <c r="EB236" s="224"/>
      <c r="EC236" s="224"/>
      <c r="ED236" s="224"/>
      <c r="EE236" s="224"/>
      <c r="EF236" s="224"/>
      <c r="EG236" s="224"/>
      <c r="EH236" s="224"/>
      <c r="EI236" s="224"/>
      <c r="EJ236" s="224"/>
      <c r="EK236" s="224"/>
      <c r="EL236" s="224"/>
      <c r="EM236" s="224"/>
      <c r="EN236" s="224"/>
      <c r="EO236" s="224"/>
      <c r="EP236" s="224"/>
      <c r="EQ236" s="224"/>
      <c r="ER236" s="224"/>
      <c r="ES236" s="224"/>
      <c r="ET236" s="224"/>
      <c r="EU236" s="224"/>
      <c r="EV236" s="224"/>
      <c r="EW236" s="224"/>
      <c r="EX236" s="224"/>
      <c r="EY236" s="224"/>
      <c r="EZ236" s="224"/>
      <c r="FA236" s="224"/>
      <c r="FB236" s="224"/>
      <c r="FC236" s="224"/>
      <c r="FD236" s="224"/>
      <c r="FE236" s="224"/>
      <c r="FF236" s="224"/>
      <c r="FG236" s="224"/>
      <c r="FH236" s="224"/>
      <c r="FI236" s="224"/>
      <c r="FJ236" s="224"/>
      <c r="FK236" s="224"/>
      <c r="FL236" s="224"/>
      <c r="FM236" s="224"/>
      <c r="FN236" s="224"/>
      <c r="FO236" s="224"/>
      <c r="FP236" s="224"/>
      <c r="FQ236" s="224"/>
      <c r="FR236" s="224"/>
      <c r="FS236" s="224"/>
      <c r="FT236" s="224"/>
      <c r="FU236" s="224"/>
      <c r="FV236" s="224"/>
      <c r="FW236" s="224"/>
      <c r="FX236" s="224"/>
      <c r="FY236" s="224"/>
      <c r="FZ236" s="224"/>
      <c r="GA236" s="224"/>
      <c r="GB236" s="224"/>
      <c r="GC236" s="224"/>
      <c r="GD236" s="224"/>
      <c r="GE236" s="224"/>
      <c r="GF236" s="224"/>
      <c r="GG236" s="224"/>
      <c r="GH236" s="224"/>
      <c r="GI236" s="224"/>
      <c r="GJ236" s="224"/>
      <c r="GK236" s="224"/>
      <c r="GL236" s="224"/>
      <c r="GM236" s="224"/>
      <c r="GN236" s="224"/>
      <c r="GO236" s="224"/>
      <c r="GP236" s="224"/>
      <c r="GQ236" s="224"/>
      <c r="GR236" s="224"/>
      <c r="GS236" s="224"/>
      <c r="GT236" s="224"/>
      <c r="GU236" s="224"/>
      <c r="GV236" s="224"/>
      <c r="GW236" s="224"/>
      <c r="GX236" s="224"/>
      <c r="GY236" s="224"/>
      <c r="GZ236" s="224"/>
      <c r="HA236" s="224"/>
      <c r="HB236" s="224"/>
      <c r="HC236" s="224"/>
      <c r="HD236" s="224"/>
      <c r="HE236" s="224"/>
      <c r="HF236" s="224"/>
      <c r="HG236" s="224"/>
      <c r="HH236" s="224"/>
      <c r="HI236" s="224"/>
      <c r="HJ236" s="224"/>
      <c r="HK236" s="224"/>
      <c r="HL236" s="224"/>
      <c r="HM236" s="224"/>
      <c r="HN236" s="224"/>
      <c r="HO236" s="224"/>
      <c r="HP236" s="224"/>
      <c r="HQ236" s="224"/>
      <c r="HR236" s="224"/>
      <c r="HS236" s="224"/>
      <c r="HT236" s="224"/>
      <c r="HU236" s="224"/>
      <c r="HV236" s="224"/>
      <c r="HW236" s="224"/>
      <c r="HX236" s="224"/>
      <c r="HY236" s="224"/>
      <c r="HZ236" s="224"/>
      <c r="IA236" s="224"/>
      <c r="IB236" s="224"/>
      <c r="IC236" s="224"/>
      <c r="ID236" s="224"/>
      <c r="IE236" s="224"/>
      <c r="IF236" s="224"/>
      <c r="IG236" s="224"/>
      <c r="IH236" s="224"/>
      <c r="II236" s="224"/>
      <c r="IJ236" s="224"/>
      <c r="IK236" s="224"/>
      <c r="IL236" s="224"/>
      <c r="IM236" s="224"/>
      <c r="IN236" s="224"/>
      <c r="IO236" s="224"/>
      <c r="IP236" s="224"/>
      <c r="IQ236" s="224"/>
      <c r="IR236" s="224"/>
      <c r="IS236" s="224"/>
      <c r="IT236" s="224"/>
      <c r="IU236" s="224"/>
      <c r="IV236" s="224"/>
    </row>
    <row r="237" spans="1:256" s="157" customFormat="1">
      <c r="A237" s="161"/>
      <c r="B237" s="222" t="s">
        <v>404</v>
      </c>
      <c r="C237" s="159"/>
      <c r="D237" s="295"/>
      <c r="E237" s="276"/>
      <c r="F237" s="252">
        <f t="shared" si="3"/>
        <v>0</v>
      </c>
    </row>
    <row r="238" spans="1:256" s="157" customFormat="1">
      <c r="A238" s="161"/>
      <c r="B238" s="223"/>
      <c r="C238" s="159"/>
      <c r="D238" s="295"/>
      <c r="E238" s="276"/>
      <c r="F238" s="252">
        <f t="shared" si="3"/>
        <v>0</v>
      </c>
    </row>
    <row r="239" spans="1:256" s="231" customFormat="1" ht="25.5">
      <c r="A239" s="229" t="s">
        <v>765</v>
      </c>
      <c r="B239" s="230" t="s">
        <v>471</v>
      </c>
      <c r="D239" s="329"/>
      <c r="E239" s="314"/>
      <c r="F239" s="252">
        <f t="shared" si="3"/>
        <v>0</v>
      </c>
      <c r="G239" s="232"/>
      <c r="H239" s="233"/>
      <c r="I239" s="233"/>
      <c r="J239" s="233"/>
      <c r="K239" s="233"/>
      <c r="L239" s="233"/>
      <c r="M239" s="233"/>
      <c r="N239" s="233"/>
      <c r="O239" s="233"/>
      <c r="P239" s="233"/>
      <c r="Q239" s="233"/>
      <c r="R239" s="233"/>
      <c r="S239" s="233"/>
      <c r="T239" s="233"/>
      <c r="U239" s="233"/>
      <c r="V239" s="233"/>
      <c r="W239" s="233"/>
      <c r="X239" s="233"/>
      <c r="Y239" s="233"/>
      <c r="Z239" s="233"/>
      <c r="AA239" s="233"/>
      <c r="AB239" s="233"/>
      <c r="AC239" s="233"/>
      <c r="AD239" s="233"/>
      <c r="AE239" s="233"/>
      <c r="AF239" s="233"/>
      <c r="AG239" s="233"/>
      <c r="AH239" s="233"/>
      <c r="AI239" s="233"/>
      <c r="AJ239" s="233"/>
      <c r="AK239" s="233"/>
      <c r="AL239" s="233"/>
      <c r="AM239" s="233"/>
      <c r="AN239" s="233"/>
      <c r="AO239" s="233"/>
      <c r="AP239" s="233"/>
      <c r="AQ239" s="233"/>
      <c r="AR239" s="233"/>
      <c r="AS239" s="233"/>
      <c r="AT239" s="233"/>
      <c r="AU239" s="233"/>
      <c r="AV239" s="233"/>
      <c r="AW239" s="233"/>
      <c r="AX239" s="233"/>
      <c r="AY239" s="233"/>
      <c r="AZ239" s="233"/>
      <c r="BA239" s="233"/>
      <c r="BB239" s="233"/>
      <c r="BC239" s="233"/>
      <c r="BD239" s="233"/>
      <c r="BE239" s="233"/>
      <c r="BF239" s="233"/>
      <c r="BG239" s="233"/>
      <c r="BH239" s="233"/>
      <c r="BI239" s="233"/>
      <c r="BJ239" s="233"/>
      <c r="BK239" s="233"/>
      <c r="BL239" s="233"/>
      <c r="BM239" s="233"/>
      <c r="BN239" s="233"/>
      <c r="BO239" s="233"/>
      <c r="BP239" s="233"/>
      <c r="BQ239" s="233"/>
      <c r="BR239" s="233"/>
      <c r="BS239" s="233"/>
      <c r="BT239" s="233"/>
      <c r="BU239" s="233"/>
      <c r="BV239" s="233"/>
      <c r="BW239" s="233"/>
      <c r="BX239" s="233"/>
      <c r="BY239" s="233"/>
      <c r="BZ239" s="233"/>
      <c r="CA239" s="233"/>
      <c r="CB239" s="233"/>
      <c r="CC239" s="233"/>
      <c r="CD239" s="233"/>
      <c r="CE239" s="233"/>
      <c r="CF239" s="233"/>
      <c r="CG239" s="233"/>
      <c r="CH239" s="233"/>
      <c r="CI239" s="233"/>
      <c r="CJ239" s="233"/>
      <c r="CK239" s="233"/>
      <c r="CL239" s="233"/>
      <c r="CM239" s="233"/>
      <c r="CN239" s="233"/>
      <c r="CO239" s="233"/>
      <c r="CP239" s="233"/>
      <c r="CQ239" s="233"/>
      <c r="CR239" s="233"/>
      <c r="CS239" s="233"/>
      <c r="CT239" s="233"/>
      <c r="CU239" s="233"/>
      <c r="CV239" s="233"/>
      <c r="CW239" s="233"/>
      <c r="CX239" s="233"/>
      <c r="CY239" s="233"/>
      <c r="CZ239" s="233"/>
      <c r="DA239" s="233"/>
      <c r="DB239" s="233"/>
      <c r="DC239" s="233"/>
      <c r="DD239" s="233"/>
      <c r="DE239" s="233"/>
      <c r="DF239" s="233"/>
    </row>
    <row r="240" spans="1:256" s="231" customFormat="1" ht="38.25">
      <c r="A240" s="234"/>
      <c r="B240" s="235" t="s">
        <v>405</v>
      </c>
      <c r="D240" s="330"/>
      <c r="E240" s="315"/>
      <c r="F240" s="252">
        <f t="shared" si="3"/>
        <v>0</v>
      </c>
      <c r="G240" s="232"/>
      <c r="H240" s="233"/>
      <c r="I240" s="233"/>
      <c r="J240" s="233"/>
      <c r="K240" s="233"/>
      <c r="L240" s="233"/>
      <c r="M240" s="233"/>
      <c r="N240" s="233"/>
      <c r="O240" s="233"/>
      <c r="P240" s="233"/>
      <c r="Q240" s="233"/>
      <c r="R240" s="233"/>
      <c r="S240" s="233"/>
      <c r="T240" s="233"/>
      <c r="U240" s="233"/>
      <c r="V240" s="233"/>
      <c r="W240" s="233"/>
      <c r="X240" s="233"/>
      <c r="Y240" s="233"/>
      <c r="Z240" s="233"/>
      <c r="AA240" s="233"/>
      <c r="AB240" s="233"/>
      <c r="AC240" s="233"/>
      <c r="AD240" s="233"/>
      <c r="AE240" s="233"/>
      <c r="AF240" s="233"/>
      <c r="AG240" s="233"/>
      <c r="AH240" s="233"/>
      <c r="AI240" s="233"/>
      <c r="AJ240" s="233"/>
      <c r="AK240" s="233"/>
      <c r="AL240" s="233"/>
      <c r="AM240" s="233"/>
      <c r="AN240" s="233"/>
      <c r="AO240" s="233"/>
      <c r="AP240" s="233"/>
      <c r="AQ240" s="233"/>
      <c r="AR240" s="233"/>
      <c r="AS240" s="233"/>
      <c r="AT240" s="233"/>
      <c r="AU240" s="233"/>
      <c r="AV240" s="233"/>
      <c r="AW240" s="233"/>
      <c r="AX240" s="233"/>
      <c r="AY240" s="233"/>
      <c r="AZ240" s="233"/>
      <c r="BA240" s="233"/>
      <c r="BB240" s="233"/>
      <c r="BC240" s="233"/>
      <c r="BD240" s="233"/>
      <c r="BE240" s="233"/>
      <c r="BF240" s="233"/>
      <c r="BG240" s="233"/>
      <c r="BH240" s="233"/>
      <c r="BI240" s="233"/>
      <c r="BJ240" s="233"/>
      <c r="BK240" s="233"/>
      <c r="BL240" s="233"/>
      <c r="BM240" s="233"/>
      <c r="BN240" s="233"/>
      <c r="BO240" s="233"/>
      <c r="BP240" s="233"/>
      <c r="BQ240" s="233"/>
      <c r="BR240" s="233"/>
      <c r="BS240" s="233"/>
      <c r="BT240" s="233"/>
      <c r="BU240" s="233"/>
      <c r="BV240" s="233"/>
      <c r="BW240" s="233"/>
      <c r="BX240" s="233"/>
      <c r="BY240" s="233"/>
      <c r="BZ240" s="233"/>
      <c r="CA240" s="233"/>
      <c r="CB240" s="233"/>
      <c r="CC240" s="233"/>
      <c r="CD240" s="233"/>
      <c r="CE240" s="233"/>
      <c r="CF240" s="233"/>
      <c r="CG240" s="233"/>
      <c r="CH240" s="233"/>
      <c r="CI240" s="233"/>
      <c r="CJ240" s="233"/>
      <c r="CK240" s="233"/>
      <c r="CL240" s="233"/>
      <c r="CM240" s="233"/>
      <c r="CN240" s="233"/>
      <c r="CO240" s="233"/>
      <c r="CP240" s="233"/>
      <c r="CQ240" s="233"/>
      <c r="CR240" s="233"/>
      <c r="CS240" s="233"/>
      <c r="CT240" s="233"/>
      <c r="CU240" s="233"/>
      <c r="CV240" s="233"/>
      <c r="CW240" s="233"/>
      <c r="CX240" s="233"/>
      <c r="CY240" s="233"/>
      <c r="CZ240" s="233"/>
      <c r="DA240" s="233"/>
      <c r="DB240" s="233"/>
      <c r="DC240" s="233"/>
      <c r="DD240" s="233"/>
      <c r="DE240" s="233"/>
      <c r="DF240" s="233"/>
    </row>
    <row r="241" spans="1:110" s="231" customFormat="1">
      <c r="A241" s="234"/>
      <c r="B241" s="235"/>
      <c r="C241" s="159"/>
      <c r="D241" s="295"/>
      <c r="E241" s="311"/>
      <c r="F241" s="252">
        <f t="shared" si="3"/>
        <v>0</v>
      </c>
      <c r="G241" s="232"/>
      <c r="H241" s="233"/>
      <c r="I241" s="233"/>
      <c r="J241" s="233"/>
      <c r="K241" s="233"/>
      <c r="L241" s="233"/>
      <c r="M241" s="233"/>
      <c r="N241" s="233"/>
      <c r="O241" s="233"/>
      <c r="P241" s="233"/>
      <c r="Q241" s="233"/>
      <c r="R241" s="233"/>
      <c r="S241" s="233"/>
      <c r="T241" s="233"/>
      <c r="U241" s="233"/>
      <c r="V241" s="233"/>
      <c r="W241" s="233"/>
      <c r="X241" s="233"/>
      <c r="Y241" s="233"/>
      <c r="Z241" s="233"/>
      <c r="AA241" s="233"/>
      <c r="AB241" s="233"/>
      <c r="AC241" s="233"/>
      <c r="AD241" s="233"/>
      <c r="AE241" s="233"/>
      <c r="AF241" s="233"/>
      <c r="AG241" s="233"/>
      <c r="AH241" s="233"/>
      <c r="AI241" s="233"/>
      <c r="AJ241" s="233"/>
      <c r="AK241" s="233"/>
      <c r="AL241" s="233"/>
      <c r="AM241" s="233"/>
      <c r="AN241" s="233"/>
      <c r="AO241" s="233"/>
      <c r="AP241" s="233"/>
      <c r="AQ241" s="233"/>
      <c r="AR241" s="233"/>
      <c r="AS241" s="233"/>
      <c r="AT241" s="233"/>
      <c r="AU241" s="233"/>
      <c r="AV241" s="233"/>
      <c r="AW241" s="233"/>
      <c r="AX241" s="233"/>
      <c r="AY241" s="233"/>
      <c r="AZ241" s="233"/>
      <c r="BA241" s="233"/>
      <c r="BB241" s="233"/>
      <c r="BC241" s="233"/>
      <c r="BD241" s="233"/>
      <c r="BE241" s="233"/>
      <c r="BF241" s="233"/>
      <c r="BG241" s="233"/>
      <c r="BH241" s="233"/>
      <c r="BI241" s="233"/>
      <c r="BJ241" s="233"/>
      <c r="BK241" s="233"/>
      <c r="BL241" s="233"/>
      <c r="BM241" s="233"/>
      <c r="BN241" s="233"/>
      <c r="BO241" s="233"/>
      <c r="BP241" s="233"/>
      <c r="BQ241" s="233"/>
      <c r="BR241" s="233"/>
      <c r="BS241" s="233"/>
      <c r="BT241" s="233"/>
      <c r="BU241" s="233"/>
      <c r="BV241" s="233"/>
      <c r="BW241" s="233"/>
      <c r="BX241" s="233"/>
      <c r="BY241" s="233"/>
      <c r="BZ241" s="233"/>
      <c r="CA241" s="233"/>
      <c r="CB241" s="233"/>
      <c r="CC241" s="233"/>
      <c r="CD241" s="233"/>
      <c r="CE241" s="233"/>
      <c r="CF241" s="233"/>
      <c r="CG241" s="233"/>
      <c r="CH241" s="233"/>
      <c r="CI241" s="233"/>
      <c r="CJ241" s="233"/>
      <c r="CK241" s="233"/>
      <c r="CL241" s="233"/>
      <c r="CM241" s="233"/>
      <c r="CN241" s="233"/>
      <c r="CO241" s="233"/>
      <c r="CP241" s="233"/>
      <c r="CQ241" s="233"/>
      <c r="CR241" s="233"/>
      <c r="CS241" s="233"/>
      <c r="CT241" s="233"/>
      <c r="CU241" s="233"/>
      <c r="CV241" s="233"/>
      <c r="CW241" s="233"/>
      <c r="CX241" s="233"/>
      <c r="CY241" s="233"/>
      <c r="CZ241" s="233"/>
      <c r="DA241" s="233"/>
      <c r="DB241" s="233"/>
      <c r="DC241" s="233"/>
      <c r="DD241" s="233"/>
      <c r="DE241" s="233"/>
      <c r="DF241" s="233"/>
    </row>
    <row r="242" spans="1:110" s="231" customFormat="1">
      <c r="A242" s="234" t="s">
        <v>46</v>
      </c>
      <c r="B242" s="235" t="s">
        <v>406</v>
      </c>
      <c r="C242" s="159" t="s">
        <v>50</v>
      </c>
      <c r="D242" s="295">
        <v>50</v>
      </c>
      <c r="E242" s="311"/>
      <c r="F242" s="252">
        <f t="shared" si="3"/>
        <v>0</v>
      </c>
      <c r="G242" s="232"/>
      <c r="H242" s="233"/>
      <c r="I242" s="233"/>
      <c r="J242" s="233"/>
      <c r="K242" s="233"/>
      <c r="L242" s="233"/>
      <c r="M242" s="233"/>
      <c r="N242" s="233"/>
      <c r="O242" s="233"/>
      <c r="P242" s="233"/>
      <c r="Q242" s="233"/>
      <c r="R242" s="233"/>
      <c r="S242" s="233"/>
      <c r="T242" s="233"/>
      <c r="U242" s="233"/>
      <c r="V242" s="233"/>
      <c r="W242" s="233"/>
      <c r="X242" s="233"/>
      <c r="Y242" s="233"/>
      <c r="Z242" s="233"/>
      <c r="AA242" s="233"/>
      <c r="AB242" s="233"/>
      <c r="AC242" s="233"/>
      <c r="AD242" s="233"/>
      <c r="AE242" s="233"/>
      <c r="AF242" s="233"/>
      <c r="AG242" s="233"/>
      <c r="AH242" s="233"/>
      <c r="AI242" s="233"/>
      <c r="AJ242" s="233"/>
      <c r="AK242" s="233"/>
      <c r="AL242" s="233"/>
      <c r="AM242" s="233"/>
      <c r="AN242" s="233"/>
      <c r="AO242" s="233"/>
      <c r="AP242" s="233"/>
      <c r="AQ242" s="233"/>
      <c r="AR242" s="233"/>
      <c r="AS242" s="233"/>
      <c r="AT242" s="233"/>
      <c r="AU242" s="233"/>
      <c r="AV242" s="233"/>
      <c r="AW242" s="233"/>
      <c r="AX242" s="233"/>
      <c r="AY242" s="233"/>
      <c r="AZ242" s="233"/>
      <c r="BA242" s="233"/>
      <c r="BB242" s="233"/>
      <c r="BC242" s="233"/>
      <c r="BD242" s="233"/>
      <c r="BE242" s="233"/>
      <c r="BF242" s="233"/>
      <c r="BG242" s="233"/>
      <c r="BH242" s="233"/>
      <c r="BI242" s="233"/>
      <c r="BJ242" s="233"/>
      <c r="BK242" s="233"/>
      <c r="BL242" s="233"/>
      <c r="BM242" s="233"/>
      <c r="BN242" s="233"/>
      <c r="BO242" s="233"/>
      <c r="BP242" s="233"/>
      <c r="BQ242" s="233"/>
      <c r="BR242" s="233"/>
      <c r="BS242" s="233"/>
      <c r="BT242" s="233"/>
      <c r="BU242" s="233"/>
      <c r="BV242" s="233"/>
      <c r="BW242" s="233"/>
      <c r="BX242" s="233"/>
      <c r="BY242" s="233"/>
      <c r="BZ242" s="233"/>
      <c r="CA242" s="233"/>
      <c r="CB242" s="233"/>
      <c r="CC242" s="233"/>
      <c r="CD242" s="233"/>
      <c r="CE242" s="233"/>
      <c r="CF242" s="233"/>
      <c r="CG242" s="233"/>
      <c r="CH242" s="233"/>
      <c r="CI242" s="233"/>
      <c r="CJ242" s="233"/>
      <c r="CK242" s="233"/>
      <c r="CL242" s="233"/>
      <c r="CM242" s="233"/>
      <c r="CN242" s="233"/>
      <c r="CO242" s="233"/>
      <c r="CP242" s="233"/>
      <c r="CQ242" s="233"/>
      <c r="CR242" s="233"/>
      <c r="CS242" s="233"/>
      <c r="CT242" s="233"/>
      <c r="CU242" s="233"/>
      <c r="CV242" s="233"/>
      <c r="CW242" s="233"/>
      <c r="CX242" s="233"/>
      <c r="CY242" s="233"/>
      <c r="CZ242" s="233"/>
      <c r="DA242" s="233"/>
      <c r="DB242" s="233"/>
      <c r="DC242" s="233"/>
      <c r="DD242" s="233"/>
      <c r="DE242" s="233"/>
      <c r="DF242" s="233"/>
    </row>
    <row r="243" spans="1:110" s="231" customFormat="1">
      <c r="A243" s="234" t="s">
        <v>48</v>
      </c>
      <c r="B243" s="235" t="s">
        <v>407</v>
      </c>
      <c r="C243" s="159" t="s">
        <v>50</v>
      </c>
      <c r="D243" s="295">
        <v>35</v>
      </c>
      <c r="E243" s="311"/>
      <c r="F243" s="252">
        <f t="shared" si="3"/>
        <v>0</v>
      </c>
      <c r="G243" s="232"/>
      <c r="H243" s="233"/>
      <c r="I243" s="233"/>
      <c r="J243" s="233"/>
      <c r="K243" s="233"/>
      <c r="L243" s="233"/>
      <c r="M243" s="233"/>
      <c r="N243" s="233"/>
      <c r="O243" s="233"/>
      <c r="P243" s="233"/>
      <c r="Q243" s="233"/>
      <c r="R243" s="233"/>
      <c r="S243" s="233"/>
      <c r="T243" s="233"/>
      <c r="U243" s="233"/>
      <c r="V243" s="233"/>
      <c r="W243" s="233"/>
      <c r="X243" s="233"/>
      <c r="Y243" s="233"/>
      <c r="Z243" s="233"/>
      <c r="AA243" s="233"/>
      <c r="AB243" s="233"/>
      <c r="AC243" s="233"/>
      <c r="AD243" s="233"/>
      <c r="AE243" s="233"/>
      <c r="AF243" s="233"/>
      <c r="AG243" s="233"/>
      <c r="AH243" s="233"/>
      <c r="AI243" s="233"/>
      <c r="AJ243" s="233"/>
      <c r="AK243" s="233"/>
      <c r="AL243" s="233"/>
      <c r="AM243" s="233"/>
      <c r="AN243" s="233"/>
      <c r="AO243" s="233"/>
      <c r="AP243" s="233"/>
      <c r="AQ243" s="233"/>
      <c r="AR243" s="233"/>
      <c r="AS243" s="233"/>
      <c r="AT243" s="233"/>
      <c r="AU243" s="233"/>
      <c r="AV243" s="233"/>
      <c r="AW243" s="233"/>
      <c r="AX243" s="233"/>
      <c r="AY243" s="233"/>
      <c r="AZ243" s="233"/>
      <c r="BA243" s="233"/>
      <c r="BB243" s="233"/>
      <c r="BC243" s="233"/>
      <c r="BD243" s="233"/>
      <c r="BE243" s="233"/>
      <c r="BF243" s="233"/>
      <c r="BG243" s="233"/>
      <c r="BH243" s="233"/>
      <c r="BI243" s="233"/>
      <c r="BJ243" s="233"/>
      <c r="BK243" s="233"/>
      <c r="BL243" s="233"/>
      <c r="BM243" s="233"/>
      <c r="BN243" s="233"/>
      <c r="BO243" s="233"/>
      <c r="BP243" s="233"/>
      <c r="BQ243" s="233"/>
      <c r="BR243" s="233"/>
      <c r="BS243" s="233"/>
      <c r="BT243" s="233"/>
      <c r="BU243" s="233"/>
      <c r="BV243" s="233"/>
      <c r="BW243" s="233"/>
      <c r="BX243" s="233"/>
      <c r="BY243" s="233"/>
      <c r="BZ243" s="233"/>
      <c r="CA243" s="233"/>
      <c r="CB243" s="233"/>
      <c r="CC243" s="233"/>
      <c r="CD243" s="233"/>
      <c r="CE243" s="233"/>
      <c r="CF243" s="233"/>
      <c r="CG243" s="233"/>
      <c r="CH243" s="233"/>
      <c r="CI243" s="233"/>
      <c r="CJ243" s="233"/>
      <c r="CK243" s="233"/>
      <c r="CL243" s="233"/>
      <c r="CM243" s="233"/>
      <c r="CN243" s="233"/>
      <c r="CO243" s="233"/>
      <c r="CP243" s="233"/>
      <c r="CQ243" s="233"/>
      <c r="CR243" s="233"/>
      <c r="CS243" s="233"/>
      <c r="CT243" s="233"/>
      <c r="CU243" s="233"/>
      <c r="CV243" s="233"/>
      <c r="CW243" s="233"/>
      <c r="CX243" s="233"/>
      <c r="CY243" s="233"/>
      <c r="CZ243" s="233"/>
      <c r="DA243" s="233"/>
      <c r="DB243" s="233"/>
      <c r="DC243" s="233"/>
      <c r="DD243" s="233"/>
      <c r="DE243" s="233"/>
      <c r="DF243" s="233"/>
    </row>
    <row r="244" spans="1:110" s="231" customFormat="1">
      <c r="A244" s="234" t="s">
        <v>49</v>
      </c>
      <c r="B244" s="235" t="s">
        <v>408</v>
      </c>
      <c r="C244" s="159" t="s">
        <v>50</v>
      </c>
      <c r="D244" s="295">
        <v>30</v>
      </c>
      <c r="E244" s="311"/>
      <c r="F244" s="252">
        <f t="shared" si="3"/>
        <v>0</v>
      </c>
      <c r="G244" s="232"/>
      <c r="H244" s="233"/>
      <c r="I244" s="233"/>
      <c r="J244" s="233"/>
      <c r="K244" s="233"/>
      <c r="L244" s="233"/>
      <c r="M244" s="233"/>
      <c r="N244" s="233"/>
      <c r="O244" s="233"/>
      <c r="P244" s="233"/>
      <c r="Q244" s="233"/>
      <c r="R244" s="233"/>
      <c r="S244" s="233"/>
      <c r="T244" s="233"/>
      <c r="U244" s="233"/>
      <c r="V244" s="233"/>
      <c r="W244" s="233"/>
      <c r="X244" s="233"/>
      <c r="Y244" s="233"/>
      <c r="Z244" s="233"/>
      <c r="AA244" s="233"/>
      <c r="AB244" s="233"/>
      <c r="AC244" s="233"/>
      <c r="AD244" s="233"/>
      <c r="AE244" s="233"/>
      <c r="AF244" s="233"/>
      <c r="AG244" s="233"/>
      <c r="AH244" s="233"/>
      <c r="AI244" s="233"/>
      <c r="AJ244" s="233"/>
      <c r="AK244" s="233"/>
      <c r="AL244" s="233"/>
      <c r="AM244" s="233"/>
      <c r="AN244" s="233"/>
      <c r="AO244" s="233"/>
      <c r="AP244" s="233"/>
      <c r="AQ244" s="233"/>
      <c r="AR244" s="233"/>
      <c r="AS244" s="233"/>
      <c r="AT244" s="233"/>
      <c r="AU244" s="233"/>
      <c r="AV244" s="233"/>
      <c r="AW244" s="233"/>
      <c r="AX244" s="233"/>
      <c r="AY244" s="233"/>
      <c r="AZ244" s="233"/>
      <c r="BA244" s="233"/>
      <c r="BB244" s="233"/>
      <c r="BC244" s="233"/>
      <c r="BD244" s="233"/>
      <c r="BE244" s="233"/>
      <c r="BF244" s="233"/>
      <c r="BG244" s="233"/>
      <c r="BH244" s="233"/>
      <c r="BI244" s="233"/>
      <c r="BJ244" s="233"/>
      <c r="BK244" s="233"/>
      <c r="BL244" s="233"/>
      <c r="BM244" s="233"/>
      <c r="BN244" s="233"/>
      <c r="BO244" s="233"/>
      <c r="BP244" s="233"/>
      <c r="BQ244" s="233"/>
      <c r="BR244" s="233"/>
      <c r="BS244" s="233"/>
      <c r="BT244" s="233"/>
      <c r="BU244" s="233"/>
      <c r="BV244" s="233"/>
      <c r="BW244" s="233"/>
      <c r="BX244" s="233"/>
      <c r="BY244" s="233"/>
      <c r="BZ244" s="233"/>
      <c r="CA244" s="233"/>
      <c r="CB244" s="233"/>
      <c r="CC244" s="233"/>
      <c r="CD244" s="233"/>
      <c r="CE244" s="233"/>
      <c r="CF244" s="233"/>
      <c r="CG244" s="233"/>
      <c r="CH244" s="233"/>
      <c r="CI244" s="233"/>
      <c r="CJ244" s="233"/>
      <c r="CK244" s="233"/>
      <c r="CL244" s="233"/>
      <c r="CM244" s="233"/>
      <c r="CN244" s="233"/>
      <c r="CO244" s="233"/>
      <c r="CP244" s="233"/>
      <c r="CQ244" s="233"/>
      <c r="CR244" s="233"/>
      <c r="CS244" s="233"/>
      <c r="CT244" s="233"/>
      <c r="CU244" s="233"/>
      <c r="CV244" s="233"/>
      <c r="CW244" s="233"/>
      <c r="CX244" s="233"/>
      <c r="CY244" s="233"/>
      <c r="CZ244" s="233"/>
      <c r="DA244" s="233"/>
      <c r="DB244" s="233"/>
      <c r="DC244" s="233"/>
      <c r="DD244" s="233"/>
      <c r="DE244" s="233"/>
      <c r="DF244" s="233"/>
    </row>
    <row r="245" spans="1:110" s="231" customFormat="1">
      <c r="A245" s="234"/>
      <c r="B245" s="235"/>
      <c r="C245" s="159"/>
      <c r="D245" s="295"/>
      <c r="E245" s="311"/>
      <c r="F245" s="252">
        <f t="shared" si="3"/>
        <v>0</v>
      </c>
      <c r="G245" s="232"/>
      <c r="H245" s="233"/>
      <c r="I245" s="233"/>
      <c r="J245" s="233"/>
      <c r="K245" s="233"/>
      <c r="L245" s="233"/>
      <c r="M245" s="233"/>
      <c r="N245" s="233"/>
      <c r="O245" s="233"/>
      <c r="P245" s="233"/>
      <c r="Q245" s="233"/>
      <c r="R245" s="233"/>
      <c r="S245" s="233"/>
      <c r="T245" s="233"/>
      <c r="U245" s="233"/>
      <c r="V245" s="233"/>
      <c r="W245" s="233"/>
      <c r="X245" s="233"/>
      <c r="Y245" s="233"/>
      <c r="Z245" s="233"/>
      <c r="AA245" s="233"/>
      <c r="AB245" s="233"/>
      <c r="AC245" s="233"/>
      <c r="AD245" s="233"/>
      <c r="AE245" s="233"/>
      <c r="AF245" s="233"/>
      <c r="AG245" s="233"/>
      <c r="AH245" s="233"/>
      <c r="AI245" s="233"/>
      <c r="AJ245" s="233"/>
      <c r="AK245" s="233"/>
      <c r="AL245" s="233"/>
      <c r="AM245" s="233"/>
      <c r="AN245" s="233"/>
      <c r="AO245" s="233"/>
      <c r="AP245" s="233"/>
      <c r="AQ245" s="233"/>
      <c r="AR245" s="233"/>
      <c r="AS245" s="233"/>
      <c r="AT245" s="233"/>
      <c r="AU245" s="233"/>
      <c r="AV245" s="233"/>
      <c r="AW245" s="233"/>
      <c r="AX245" s="233"/>
      <c r="AY245" s="233"/>
      <c r="AZ245" s="233"/>
      <c r="BA245" s="233"/>
      <c r="BB245" s="233"/>
      <c r="BC245" s="233"/>
      <c r="BD245" s="233"/>
      <c r="BE245" s="233"/>
      <c r="BF245" s="233"/>
      <c r="BG245" s="233"/>
      <c r="BH245" s="233"/>
      <c r="BI245" s="233"/>
      <c r="BJ245" s="233"/>
      <c r="BK245" s="233"/>
      <c r="BL245" s="233"/>
      <c r="BM245" s="233"/>
      <c r="BN245" s="233"/>
      <c r="BO245" s="233"/>
      <c r="BP245" s="233"/>
      <c r="BQ245" s="233"/>
      <c r="BR245" s="233"/>
      <c r="BS245" s="233"/>
      <c r="BT245" s="233"/>
      <c r="BU245" s="233"/>
      <c r="BV245" s="233"/>
      <c r="BW245" s="233"/>
      <c r="BX245" s="233"/>
      <c r="BY245" s="233"/>
      <c r="BZ245" s="233"/>
      <c r="CA245" s="233"/>
      <c r="CB245" s="233"/>
      <c r="CC245" s="233"/>
      <c r="CD245" s="233"/>
      <c r="CE245" s="233"/>
      <c r="CF245" s="233"/>
      <c r="CG245" s="233"/>
      <c r="CH245" s="233"/>
      <c r="CI245" s="233"/>
      <c r="CJ245" s="233"/>
      <c r="CK245" s="233"/>
      <c r="CL245" s="233"/>
      <c r="CM245" s="233"/>
      <c r="CN245" s="233"/>
      <c r="CO245" s="233"/>
      <c r="CP245" s="233"/>
      <c r="CQ245" s="233"/>
      <c r="CR245" s="233"/>
      <c r="CS245" s="233"/>
      <c r="CT245" s="233"/>
      <c r="CU245" s="233"/>
      <c r="CV245" s="233"/>
      <c r="CW245" s="233"/>
      <c r="CX245" s="233"/>
      <c r="CY245" s="233"/>
      <c r="CZ245" s="233"/>
      <c r="DA245" s="233"/>
      <c r="DB245" s="233"/>
      <c r="DC245" s="233"/>
      <c r="DD245" s="233"/>
      <c r="DE245" s="233"/>
      <c r="DF245" s="233"/>
    </row>
    <row r="246" spans="1:110" s="231" customFormat="1">
      <c r="A246" s="229" t="s">
        <v>766</v>
      </c>
      <c r="B246" s="230" t="s">
        <v>472</v>
      </c>
      <c r="D246" s="329"/>
      <c r="E246" s="314"/>
      <c r="F246" s="252">
        <f t="shared" si="3"/>
        <v>0</v>
      </c>
      <c r="G246" s="232"/>
      <c r="H246" s="233"/>
      <c r="I246" s="233"/>
      <c r="J246" s="233"/>
      <c r="K246" s="233"/>
      <c r="L246" s="233"/>
      <c r="M246" s="233"/>
      <c r="N246" s="233"/>
      <c r="O246" s="233"/>
      <c r="P246" s="233"/>
      <c r="Q246" s="233"/>
      <c r="R246" s="233"/>
      <c r="S246" s="233"/>
      <c r="T246" s="233"/>
      <c r="U246" s="233"/>
      <c r="V246" s="233"/>
      <c r="W246" s="233"/>
      <c r="X246" s="233"/>
      <c r="Y246" s="233"/>
      <c r="Z246" s="233"/>
      <c r="AA246" s="233"/>
      <c r="AB246" s="233"/>
      <c r="AC246" s="233"/>
      <c r="AD246" s="233"/>
      <c r="AE246" s="233"/>
      <c r="AF246" s="233"/>
      <c r="AG246" s="233"/>
      <c r="AH246" s="233"/>
      <c r="AI246" s="233"/>
      <c r="AJ246" s="233"/>
      <c r="AK246" s="233"/>
      <c r="AL246" s="233"/>
      <c r="AM246" s="233"/>
      <c r="AN246" s="233"/>
      <c r="AO246" s="233"/>
      <c r="AP246" s="233"/>
      <c r="AQ246" s="233"/>
      <c r="AR246" s="233"/>
      <c r="AS246" s="233"/>
      <c r="AT246" s="233"/>
      <c r="AU246" s="233"/>
      <c r="AV246" s="233"/>
      <c r="AW246" s="233"/>
      <c r="AX246" s="233"/>
      <c r="AY246" s="233"/>
      <c r="AZ246" s="233"/>
      <c r="BA246" s="233"/>
      <c r="BB246" s="233"/>
      <c r="BC246" s="233"/>
      <c r="BD246" s="233"/>
      <c r="BE246" s="233"/>
      <c r="BF246" s="233"/>
      <c r="BG246" s="233"/>
      <c r="BH246" s="233"/>
      <c r="BI246" s="233"/>
      <c r="BJ246" s="233"/>
      <c r="BK246" s="233"/>
      <c r="BL246" s="233"/>
      <c r="BM246" s="233"/>
      <c r="BN246" s="233"/>
      <c r="BO246" s="233"/>
      <c r="BP246" s="233"/>
      <c r="BQ246" s="233"/>
      <c r="BR246" s="233"/>
      <c r="BS246" s="233"/>
      <c r="BT246" s="233"/>
      <c r="BU246" s="233"/>
      <c r="BV246" s="233"/>
      <c r="BW246" s="233"/>
      <c r="BX246" s="233"/>
      <c r="BY246" s="233"/>
      <c r="BZ246" s="233"/>
      <c r="CA246" s="233"/>
      <c r="CB246" s="233"/>
      <c r="CC246" s="233"/>
      <c r="CD246" s="233"/>
      <c r="CE246" s="233"/>
      <c r="CF246" s="233"/>
      <c r="CG246" s="233"/>
      <c r="CH246" s="233"/>
      <c r="CI246" s="233"/>
      <c r="CJ246" s="233"/>
      <c r="CK246" s="233"/>
      <c r="CL246" s="233"/>
      <c r="CM246" s="233"/>
      <c r="CN246" s="233"/>
      <c r="CO246" s="233"/>
      <c r="CP246" s="233"/>
      <c r="CQ246" s="233"/>
      <c r="CR246" s="233"/>
      <c r="CS246" s="233"/>
      <c r="CT246" s="233"/>
      <c r="CU246" s="233"/>
      <c r="CV246" s="233"/>
      <c r="CW246" s="233"/>
      <c r="CX246" s="233"/>
      <c r="CY246" s="233"/>
      <c r="CZ246" s="233"/>
      <c r="DA246" s="233"/>
      <c r="DB246" s="233"/>
      <c r="DC246" s="233"/>
      <c r="DD246" s="233"/>
      <c r="DE246" s="233"/>
      <c r="DF246" s="233"/>
    </row>
    <row r="247" spans="1:110" s="231" customFormat="1" ht="51">
      <c r="A247" s="234"/>
      <c r="B247" s="235" t="s">
        <v>473</v>
      </c>
      <c r="C247" s="159" t="s">
        <v>50</v>
      </c>
      <c r="D247" s="295">
        <f>90+30+20</f>
        <v>140</v>
      </c>
      <c r="E247" s="311"/>
      <c r="F247" s="252">
        <f t="shared" si="3"/>
        <v>0</v>
      </c>
      <c r="G247" s="232"/>
      <c r="H247" s="233"/>
      <c r="I247" s="233"/>
      <c r="J247" s="233"/>
      <c r="K247" s="233"/>
      <c r="L247" s="233"/>
      <c r="M247" s="233"/>
      <c r="N247" s="233"/>
      <c r="O247" s="233"/>
      <c r="P247" s="233"/>
      <c r="Q247" s="233"/>
      <c r="R247" s="233"/>
      <c r="S247" s="233"/>
      <c r="T247" s="233"/>
      <c r="U247" s="233"/>
      <c r="V247" s="233"/>
      <c r="W247" s="233"/>
      <c r="X247" s="233"/>
      <c r="Y247" s="233"/>
      <c r="Z247" s="233"/>
      <c r="AA247" s="233"/>
      <c r="AB247" s="233"/>
      <c r="AC247" s="233"/>
      <c r="AD247" s="233"/>
      <c r="AE247" s="233"/>
      <c r="AF247" s="233"/>
      <c r="AG247" s="233"/>
      <c r="AH247" s="233"/>
      <c r="AI247" s="233"/>
      <c r="AJ247" s="233"/>
      <c r="AK247" s="233"/>
      <c r="AL247" s="233"/>
      <c r="AM247" s="233"/>
      <c r="AN247" s="233"/>
      <c r="AO247" s="233"/>
      <c r="AP247" s="233"/>
      <c r="AQ247" s="233"/>
      <c r="AR247" s="233"/>
      <c r="AS247" s="233"/>
      <c r="AT247" s="233"/>
      <c r="AU247" s="233"/>
      <c r="AV247" s="233"/>
      <c r="AW247" s="233"/>
      <c r="AX247" s="233"/>
      <c r="AY247" s="233"/>
      <c r="AZ247" s="233"/>
      <c r="BA247" s="233"/>
      <c r="BB247" s="233"/>
      <c r="BC247" s="233"/>
      <c r="BD247" s="233"/>
      <c r="BE247" s="233"/>
      <c r="BF247" s="233"/>
      <c r="BG247" s="233"/>
      <c r="BH247" s="233"/>
      <c r="BI247" s="233"/>
      <c r="BJ247" s="233"/>
      <c r="BK247" s="233"/>
      <c r="BL247" s="233"/>
      <c r="BM247" s="233"/>
      <c r="BN247" s="233"/>
      <c r="BO247" s="233"/>
      <c r="BP247" s="233"/>
      <c r="BQ247" s="233"/>
      <c r="BR247" s="233"/>
      <c r="BS247" s="233"/>
      <c r="BT247" s="233"/>
      <c r="BU247" s="233"/>
      <c r="BV247" s="233"/>
      <c r="BW247" s="233"/>
      <c r="BX247" s="233"/>
      <c r="BY247" s="233"/>
      <c r="BZ247" s="233"/>
      <c r="CA247" s="233"/>
      <c r="CB247" s="233"/>
      <c r="CC247" s="233"/>
      <c r="CD247" s="233"/>
      <c r="CE247" s="233"/>
      <c r="CF247" s="233"/>
      <c r="CG247" s="233"/>
      <c r="CH247" s="233"/>
      <c r="CI247" s="233"/>
      <c r="CJ247" s="233"/>
      <c r="CK247" s="233"/>
      <c r="CL247" s="233"/>
      <c r="CM247" s="233"/>
      <c r="CN247" s="233"/>
      <c r="CO247" s="233"/>
      <c r="CP247" s="233"/>
      <c r="CQ247" s="233"/>
      <c r="CR247" s="233"/>
      <c r="CS247" s="233"/>
      <c r="CT247" s="233"/>
      <c r="CU247" s="233"/>
      <c r="CV247" s="233"/>
      <c r="CW247" s="233"/>
      <c r="CX247" s="233"/>
      <c r="CY247" s="233"/>
      <c r="CZ247" s="233"/>
      <c r="DA247" s="233"/>
      <c r="DB247" s="233"/>
      <c r="DC247" s="233"/>
      <c r="DD247" s="233"/>
      <c r="DE247" s="233"/>
      <c r="DF247" s="233"/>
    </row>
    <row r="248" spans="1:110" s="231" customFormat="1">
      <c r="A248" s="234"/>
      <c r="B248" s="235"/>
      <c r="C248" s="236"/>
      <c r="D248" s="329"/>
      <c r="E248" s="314"/>
      <c r="F248" s="252">
        <f t="shared" si="3"/>
        <v>0</v>
      </c>
      <c r="G248" s="232"/>
      <c r="H248" s="233"/>
      <c r="I248" s="233"/>
      <c r="J248" s="233"/>
      <c r="K248" s="233"/>
      <c r="L248" s="233"/>
      <c r="M248" s="233"/>
      <c r="N248" s="233"/>
      <c r="O248" s="233"/>
      <c r="P248" s="233"/>
      <c r="Q248" s="233"/>
      <c r="R248" s="233"/>
      <c r="S248" s="233"/>
      <c r="T248" s="233"/>
      <c r="U248" s="233"/>
      <c r="V248" s="233"/>
      <c r="W248" s="233"/>
      <c r="X248" s="233"/>
      <c r="Y248" s="233"/>
      <c r="Z248" s="233"/>
      <c r="AA248" s="233"/>
      <c r="AB248" s="233"/>
      <c r="AC248" s="233"/>
      <c r="AD248" s="233"/>
      <c r="AE248" s="233"/>
      <c r="AF248" s="233"/>
      <c r="AG248" s="233"/>
      <c r="AH248" s="233"/>
      <c r="AI248" s="233"/>
      <c r="AJ248" s="233"/>
      <c r="AK248" s="233"/>
      <c r="AL248" s="233"/>
      <c r="AM248" s="233"/>
      <c r="AN248" s="233"/>
      <c r="AO248" s="233"/>
      <c r="AP248" s="233"/>
      <c r="AQ248" s="233"/>
      <c r="AR248" s="233"/>
      <c r="AS248" s="233"/>
      <c r="AT248" s="233"/>
      <c r="AU248" s="233"/>
      <c r="AV248" s="233"/>
      <c r="AW248" s="233"/>
      <c r="AX248" s="233"/>
      <c r="AY248" s="233"/>
      <c r="AZ248" s="233"/>
      <c r="BA248" s="233"/>
      <c r="BB248" s="233"/>
      <c r="BC248" s="233"/>
      <c r="BD248" s="233"/>
      <c r="BE248" s="233"/>
      <c r="BF248" s="233"/>
      <c r="BG248" s="233"/>
      <c r="BH248" s="233"/>
      <c r="BI248" s="233"/>
      <c r="BJ248" s="233"/>
      <c r="BK248" s="233"/>
      <c r="BL248" s="233"/>
      <c r="BM248" s="233"/>
      <c r="BN248" s="233"/>
      <c r="BO248" s="233"/>
      <c r="BP248" s="233"/>
      <c r="BQ248" s="233"/>
      <c r="BR248" s="233"/>
      <c r="BS248" s="233"/>
      <c r="BT248" s="233"/>
      <c r="BU248" s="233"/>
      <c r="BV248" s="233"/>
      <c r="BW248" s="233"/>
      <c r="BX248" s="233"/>
      <c r="BY248" s="233"/>
      <c r="BZ248" s="233"/>
      <c r="CA248" s="233"/>
      <c r="CB248" s="233"/>
      <c r="CC248" s="233"/>
      <c r="CD248" s="233"/>
      <c r="CE248" s="233"/>
      <c r="CF248" s="233"/>
      <c r="CG248" s="233"/>
      <c r="CH248" s="233"/>
      <c r="CI248" s="233"/>
      <c r="CJ248" s="233"/>
      <c r="CK248" s="233"/>
      <c r="CL248" s="233"/>
      <c r="CM248" s="233"/>
      <c r="CN248" s="233"/>
      <c r="CO248" s="233"/>
      <c r="CP248" s="233"/>
      <c r="CQ248" s="233"/>
      <c r="CR248" s="233"/>
      <c r="CS248" s="233"/>
      <c r="CT248" s="233"/>
      <c r="CU248" s="233"/>
      <c r="CV248" s="233"/>
      <c r="CW248" s="233"/>
      <c r="CX248" s="233"/>
      <c r="CY248" s="233"/>
      <c r="CZ248" s="233"/>
      <c r="DA248" s="233"/>
      <c r="DB248" s="233"/>
      <c r="DC248" s="233"/>
      <c r="DD248" s="233"/>
      <c r="DE248" s="233"/>
      <c r="DF248" s="233"/>
    </row>
    <row r="249" spans="1:110" s="231" customFormat="1" ht="38.25">
      <c r="A249" s="229" t="s">
        <v>767</v>
      </c>
      <c r="B249" s="230" t="s">
        <v>409</v>
      </c>
      <c r="C249" s="159" t="s">
        <v>50</v>
      </c>
      <c r="D249" s="295">
        <v>50</v>
      </c>
      <c r="E249" s="311"/>
      <c r="F249" s="252">
        <f t="shared" si="3"/>
        <v>0</v>
      </c>
      <c r="G249" s="232"/>
      <c r="H249" s="233"/>
      <c r="I249" s="233"/>
      <c r="J249" s="233"/>
      <c r="K249" s="233"/>
      <c r="L249" s="233"/>
      <c r="M249" s="233"/>
      <c r="N249" s="233"/>
      <c r="O249" s="233"/>
      <c r="P249" s="233"/>
      <c r="Q249" s="233"/>
      <c r="R249" s="233"/>
      <c r="S249" s="233"/>
      <c r="T249" s="233"/>
      <c r="U249" s="233"/>
      <c r="V249" s="233"/>
      <c r="W249" s="233"/>
      <c r="X249" s="233"/>
      <c r="Y249" s="233"/>
      <c r="Z249" s="233"/>
      <c r="AA249" s="233"/>
      <c r="AB249" s="233"/>
      <c r="AC249" s="233"/>
      <c r="AD249" s="233"/>
      <c r="AE249" s="233"/>
      <c r="AF249" s="233"/>
      <c r="AG249" s="233"/>
      <c r="AH249" s="233"/>
      <c r="AI249" s="233"/>
      <c r="AJ249" s="233"/>
      <c r="AK249" s="233"/>
      <c r="AL249" s="233"/>
      <c r="AM249" s="233"/>
      <c r="AN249" s="233"/>
      <c r="AO249" s="233"/>
      <c r="AP249" s="233"/>
      <c r="AQ249" s="233"/>
      <c r="AR249" s="233"/>
      <c r="AS249" s="233"/>
      <c r="AT249" s="233"/>
      <c r="AU249" s="233"/>
      <c r="AV249" s="233"/>
      <c r="AW249" s="233"/>
      <c r="AX249" s="233"/>
      <c r="AY249" s="233"/>
      <c r="AZ249" s="233"/>
      <c r="BA249" s="233"/>
      <c r="BB249" s="233"/>
      <c r="BC249" s="233"/>
      <c r="BD249" s="233"/>
      <c r="BE249" s="233"/>
      <c r="BF249" s="233"/>
      <c r="BG249" s="233"/>
      <c r="BH249" s="233"/>
      <c r="BI249" s="233"/>
      <c r="BJ249" s="233"/>
      <c r="BK249" s="233"/>
      <c r="BL249" s="233"/>
      <c r="BM249" s="233"/>
      <c r="BN249" s="233"/>
      <c r="BO249" s="233"/>
      <c r="BP249" s="233"/>
      <c r="BQ249" s="233"/>
      <c r="BR249" s="233"/>
      <c r="BS249" s="233"/>
      <c r="BT249" s="233"/>
      <c r="BU249" s="233"/>
      <c r="BV249" s="233"/>
      <c r="BW249" s="233"/>
      <c r="BX249" s="233"/>
      <c r="BY249" s="233"/>
      <c r="BZ249" s="233"/>
      <c r="CA249" s="233"/>
      <c r="CB249" s="233"/>
      <c r="CC249" s="233"/>
      <c r="CD249" s="233"/>
      <c r="CE249" s="233"/>
      <c r="CF249" s="233"/>
      <c r="CG249" s="233"/>
      <c r="CH249" s="233"/>
      <c r="CI249" s="233"/>
      <c r="CJ249" s="233"/>
      <c r="CK249" s="233"/>
      <c r="CL249" s="233"/>
      <c r="CM249" s="233"/>
      <c r="CN249" s="233"/>
      <c r="CO249" s="233"/>
      <c r="CP249" s="233"/>
      <c r="CQ249" s="233"/>
      <c r="CR249" s="233"/>
      <c r="CS249" s="233"/>
      <c r="CT249" s="233"/>
      <c r="CU249" s="233"/>
      <c r="CV249" s="233"/>
      <c r="CW249" s="233"/>
      <c r="CX249" s="233"/>
      <c r="CY249" s="233"/>
      <c r="CZ249" s="233"/>
      <c r="DA249" s="233"/>
      <c r="DB249" s="233"/>
      <c r="DC249" s="233"/>
      <c r="DD249" s="233"/>
      <c r="DE249" s="233"/>
      <c r="DF249" s="233"/>
    </row>
    <row r="250" spans="1:110" s="231" customFormat="1" ht="12.75">
      <c r="A250" s="229"/>
      <c r="B250" s="230"/>
      <c r="C250" s="159"/>
      <c r="D250" s="295"/>
      <c r="E250" s="311"/>
      <c r="F250" s="276"/>
      <c r="G250" s="232"/>
      <c r="H250" s="233"/>
      <c r="I250" s="233"/>
      <c r="J250" s="233"/>
      <c r="K250" s="233"/>
      <c r="L250" s="233"/>
      <c r="M250" s="233"/>
      <c r="N250" s="233"/>
      <c r="O250" s="233"/>
      <c r="P250" s="233"/>
      <c r="Q250" s="233"/>
      <c r="R250" s="233"/>
      <c r="S250" s="233"/>
      <c r="T250" s="233"/>
      <c r="U250" s="233"/>
      <c r="V250" s="233"/>
      <c r="W250" s="233"/>
      <c r="X250" s="233"/>
      <c r="Y250" s="233"/>
      <c r="Z250" s="233"/>
      <c r="AA250" s="233"/>
      <c r="AB250" s="233"/>
      <c r="AC250" s="233"/>
      <c r="AD250" s="233"/>
      <c r="AE250" s="233"/>
      <c r="AF250" s="233"/>
      <c r="AG250" s="233"/>
      <c r="AH250" s="233"/>
      <c r="AI250" s="233"/>
      <c r="AJ250" s="233"/>
      <c r="AK250" s="233"/>
      <c r="AL250" s="233"/>
      <c r="AM250" s="233"/>
      <c r="AN250" s="233"/>
      <c r="AO250" s="233"/>
      <c r="AP250" s="233"/>
      <c r="AQ250" s="233"/>
      <c r="AR250" s="233"/>
      <c r="AS250" s="233"/>
      <c r="AT250" s="233"/>
      <c r="AU250" s="233"/>
      <c r="AV250" s="233"/>
      <c r="AW250" s="233"/>
      <c r="AX250" s="233"/>
      <c r="AY250" s="233"/>
      <c r="AZ250" s="233"/>
      <c r="BA250" s="233"/>
      <c r="BB250" s="233"/>
      <c r="BC250" s="233"/>
      <c r="BD250" s="233"/>
      <c r="BE250" s="233"/>
      <c r="BF250" s="233"/>
      <c r="BG250" s="233"/>
      <c r="BH250" s="233"/>
      <c r="BI250" s="233"/>
      <c r="BJ250" s="233"/>
      <c r="BK250" s="233"/>
      <c r="BL250" s="233"/>
      <c r="BM250" s="233"/>
      <c r="BN250" s="233"/>
      <c r="BO250" s="233"/>
      <c r="BP250" s="233"/>
      <c r="BQ250" s="233"/>
      <c r="BR250" s="233"/>
      <c r="BS250" s="233"/>
      <c r="BT250" s="233"/>
      <c r="BU250" s="233"/>
      <c r="BV250" s="233"/>
      <c r="BW250" s="233"/>
      <c r="BX250" s="233"/>
      <c r="BY250" s="233"/>
      <c r="BZ250" s="233"/>
      <c r="CA250" s="233"/>
      <c r="CB250" s="233"/>
      <c r="CC250" s="233"/>
      <c r="CD250" s="233"/>
      <c r="CE250" s="233"/>
      <c r="CF250" s="233"/>
      <c r="CG250" s="233"/>
      <c r="CH250" s="233"/>
      <c r="CI250" s="233"/>
      <c r="CJ250" s="233"/>
      <c r="CK250" s="233"/>
      <c r="CL250" s="233"/>
      <c r="CM250" s="233"/>
      <c r="CN250" s="233"/>
      <c r="CO250" s="233"/>
      <c r="CP250" s="233"/>
      <c r="CQ250" s="233"/>
      <c r="CR250" s="233"/>
      <c r="CS250" s="233"/>
      <c r="CT250" s="233"/>
      <c r="CU250" s="233"/>
      <c r="CV250" s="233"/>
      <c r="CW250" s="233"/>
      <c r="CX250" s="233"/>
      <c r="CY250" s="233"/>
      <c r="CZ250" s="233"/>
      <c r="DA250" s="233"/>
      <c r="DB250" s="233"/>
      <c r="DC250" s="233"/>
      <c r="DD250" s="233"/>
      <c r="DE250" s="233"/>
      <c r="DF250" s="233"/>
    </row>
    <row r="251" spans="1:110" s="60" customFormat="1" ht="17.25" thickBot="1">
      <c r="A251" s="62"/>
      <c r="B251" s="89" t="s">
        <v>71</v>
      </c>
      <c r="C251" s="63"/>
      <c r="D251" s="331"/>
      <c r="E251" s="316"/>
      <c r="F251" s="247">
        <f>SUM(F2:F250)</f>
        <v>0</v>
      </c>
    </row>
    <row r="252" spans="1:110" ht="17.25" thickTop="1"/>
  </sheetData>
  <pageMargins left="0.7" right="0.7" top="0.75" bottom="0.75" header="0.3" footer="0.3"/>
  <pageSetup paperSize="9" orientation="portrait" r:id="rId1"/>
  <headerFooter>
    <oddHeader>&amp;R&amp;"Arial Narrow,Navadno"GRAJSKA KAVARNA - OBRTNIŠKA DELA</oddHeader>
    <oddFooter>&amp;R&amp;"Arial Narrow,Navadno"&amp;P /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27"/>
  <sheetViews>
    <sheetView topLeftCell="A312" workbookViewId="0">
      <selection activeCell="E324" sqref="E18:E324"/>
    </sheetView>
  </sheetViews>
  <sheetFormatPr defaultRowHeight="16.5"/>
  <cols>
    <col min="1" max="1" width="5" style="359" customWidth="1"/>
    <col min="2" max="2" width="45" style="72" customWidth="1"/>
    <col min="3" max="3" width="3.7109375" style="67" customWidth="1"/>
    <col min="4" max="4" width="10.7109375" style="334" customWidth="1"/>
    <col min="5" max="5" width="12.7109375" style="240" customWidth="1"/>
    <col min="6" max="6" width="12.7109375" style="332" customWidth="1"/>
    <col min="7" max="256" width="9.140625" style="65"/>
    <col min="257" max="257" width="2.85546875" style="65" customWidth="1"/>
    <col min="258" max="258" width="52.140625" style="65" customWidth="1"/>
    <col min="259" max="259" width="4.42578125" style="65" customWidth="1"/>
    <col min="260" max="260" width="6.5703125" style="65" customWidth="1"/>
    <col min="261" max="261" width="12.5703125" style="65" customWidth="1"/>
    <col min="262" max="262" width="14" style="65" customWidth="1"/>
    <col min="263" max="512" width="9.140625" style="65"/>
    <col min="513" max="513" width="2.85546875" style="65" customWidth="1"/>
    <col min="514" max="514" width="52.140625" style="65" customWidth="1"/>
    <col min="515" max="515" width="4.42578125" style="65" customWidth="1"/>
    <col min="516" max="516" width="6.5703125" style="65" customWidth="1"/>
    <col min="517" max="517" width="12.5703125" style="65" customWidth="1"/>
    <col min="518" max="518" width="14" style="65" customWidth="1"/>
    <col min="519" max="768" width="9.140625" style="65"/>
    <col min="769" max="769" width="2.85546875" style="65" customWidth="1"/>
    <col min="770" max="770" width="52.140625" style="65" customWidth="1"/>
    <col min="771" max="771" width="4.42578125" style="65" customWidth="1"/>
    <col min="772" max="772" width="6.5703125" style="65" customWidth="1"/>
    <col min="773" max="773" width="12.5703125" style="65" customWidth="1"/>
    <col min="774" max="774" width="14" style="65" customWidth="1"/>
    <col min="775" max="1024" width="9.140625" style="65"/>
    <col min="1025" max="1025" width="2.85546875" style="65" customWidth="1"/>
    <col min="1026" max="1026" width="52.140625" style="65" customWidth="1"/>
    <col min="1027" max="1027" width="4.42578125" style="65" customWidth="1"/>
    <col min="1028" max="1028" width="6.5703125" style="65" customWidth="1"/>
    <col min="1029" max="1029" width="12.5703125" style="65" customWidth="1"/>
    <col min="1030" max="1030" width="14" style="65" customWidth="1"/>
    <col min="1031" max="1280" width="9.140625" style="65"/>
    <col min="1281" max="1281" width="2.85546875" style="65" customWidth="1"/>
    <col min="1282" max="1282" width="52.140625" style="65" customWidth="1"/>
    <col min="1283" max="1283" width="4.42578125" style="65" customWidth="1"/>
    <col min="1284" max="1284" width="6.5703125" style="65" customWidth="1"/>
    <col min="1285" max="1285" width="12.5703125" style="65" customWidth="1"/>
    <col min="1286" max="1286" width="14" style="65" customWidth="1"/>
    <col min="1287" max="1536" width="9.140625" style="65"/>
    <col min="1537" max="1537" width="2.85546875" style="65" customWidth="1"/>
    <col min="1538" max="1538" width="52.140625" style="65" customWidth="1"/>
    <col min="1539" max="1539" width="4.42578125" style="65" customWidth="1"/>
    <col min="1540" max="1540" width="6.5703125" style="65" customWidth="1"/>
    <col min="1541" max="1541" width="12.5703125" style="65" customWidth="1"/>
    <col min="1542" max="1542" width="14" style="65" customWidth="1"/>
    <col min="1543" max="1792" width="9.140625" style="65"/>
    <col min="1793" max="1793" width="2.85546875" style="65" customWidth="1"/>
    <col min="1794" max="1794" width="52.140625" style="65" customWidth="1"/>
    <col min="1795" max="1795" width="4.42578125" style="65" customWidth="1"/>
    <col min="1796" max="1796" width="6.5703125" style="65" customWidth="1"/>
    <col min="1797" max="1797" width="12.5703125" style="65" customWidth="1"/>
    <col min="1798" max="1798" width="14" style="65" customWidth="1"/>
    <col min="1799" max="2048" width="9.140625" style="65"/>
    <col min="2049" max="2049" width="2.85546875" style="65" customWidth="1"/>
    <col min="2050" max="2050" width="52.140625" style="65" customWidth="1"/>
    <col min="2051" max="2051" width="4.42578125" style="65" customWidth="1"/>
    <col min="2052" max="2052" width="6.5703125" style="65" customWidth="1"/>
    <col min="2053" max="2053" width="12.5703125" style="65" customWidth="1"/>
    <col min="2054" max="2054" width="14" style="65" customWidth="1"/>
    <col min="2055" max="2304" width="9.140625" style="65"/>
    <col min="2305" max="2305" width="2.85546875" style="65" customWidth="1"/>
    <col min="2306" max="2306" width="52.140625" style="65" customWidth="1"/>
    <col min="2307" max="2307" width="4.42578125" style="65" customWidth="1"/>
    <col min="2308" max="2308" width="6.5703125" style="65" customWidth="1"/>
    <col min="2309" max="2309" width="12.5703125" style="65" customWidth="1"/>
    <col min="2310" max="2310" width="14" style="65" customWidth="1"/>
    <col min="2311" max="2560" width="9.140625" style="65"/>
    <col min="2561" max="2561" width="2.85546875" style="65" customWidth="1"/>
    <col min="2562" max="2562" width="52.140625" style="65" customWidth="1"/>
    <col min="2563" max="2563" width="4.42578125" style="65" customWidth="1"/>
    <col min="2564" max="2564" width="6.5703125" style="65" customWidth="1"/>
    <col min="2565" max="2565" width="12.5703125" style="65" customWidth="1"/>
    <col min="2566" max="2566" width="14" style="65" customWidth="1"/>
    <col min="2567" max="2816" width="9.140625" style="65"/>
    <col min="2817" max="2817" width="2.85546875" style="65" customWidth="1"/>
    <col min="2818" max="2818" width="52.140625" style="65" customWidth="1"/>
    <col min="2819" max="2819" width="4.42578125" style="65" customWidth="1"/>
    <col min="2820" max="2820" width="6.5703125" style="65" customWidth="1"/>
    <col min="2821" max="2821" width="12.5703125" style="65" customWidth="1"/>
    <col min="2822" max="2822" width="14" style="65" customWidth="1"/>
    <col min="2823" max="3072" width="9.140625" style="65"/>
    <col min="3073" max="3073" width="2.85546875" style="65" customWidth="1"/>
    <col min="3074" max="3074" width="52.140625" style="65" customWidth="1"/>
    <col min="3075" max="3075" width="4.42578125" style="65" customWidth="1"/>
    <col min="3076" max="3076" width="6.5703125" style="65" customWidth="1"/>
    <col min="3077" max="3077" width="12.5703125" style="65" customWidth="1"/>
    <col min="3078" max="3078" width="14" style="65" customWidth="1"/>
    <col min="3079" max="3328" width="9.140625" style="65"/>
    <col min="3329" max="3329" width="2.85546875" style="65" customWidth="1"/>
    <col min="3330" max="3330" width="52.140625" style="65" customWidth="1"/>
    <col min="3331" max="3331" width="4.42578125" style="65" customWidth="1"/>
    <col min="3332" max="3332" width="6.5703125" style="65" customWidth="1"/>
    <col min="3333" max="3333" width="12.5703125" style="65" customWidth="1"/>
    <col min="3334" max="3334" width="14" style="65" customWidth="1"/>
    <col min="3335" max="3584" width="9.140625" style="65"/>
    <col min="3585" max="3585" width="2.85546875" style="65" customWidth="1"/>
    <col min="3586" max="3586" width="52.140625" style="65" customWidth="1"/>
    <col min="3587" max="3587" width="4.42578125" style="65" customWidth="1"/>
    <col min="3588" max="3588" width="6.5703125" style="65" customWidth="1"/>
    <col min="3589" max="3589" width="12.5703125" style="65" customWidth="1"/>
    <col min="3590" max="3590" width="14" style="65" customWidth="1"/>
    <col min="3591" max="3840" width="9.140625" style="65"/>
    <col min="3841" max="3841" width="2.85546875" style="65" customWidth="1"/>
    <col min="3842" max="3842" width="52.140625" style="65" customWidth="1"/>
    <col min="3843" max="3843" width="4.42578125" style="65" customWidth="1"/>
    <col min="3844" max="3844" width="6.5703125" style="65" customWidth="1"/>
    <col min="3845" max="3845" width="12.5703125" style="65" customWidth="1"/>
    <col min="3846" max="3846" width="14" style="65" customWidth="1"/>
    <col min="3847" max="4096" width="9.140625" style="65"/>
    <col min="4097" max="4097" width="2.85546875" style="65" customWidth="1"/>
    <col min="4098" max="4098" width="52.140625" style="65" customWidth="1"/>
    <col min="4099" max="4099" width="4.42578125" style="65" customWidth="1"/>
    <col min="4100" max="4100" width="6.5703125" style="65" customWidth="1"/>
    <col min="4101" max="4101" width="12.5703125" style="65" customWidth="1"/>
    <col min="4102" max="4102" width="14" style="65" customWidth="1"/>
    <col min="4103" max="4352" width="9.140625" style="65"/>
    <col min="4353" max="4353" width="2.85546875" style="65" customWidth="1"/>
    <col min="4354" max="4354" width="52.140625" style="65" customWidth="1"/>
    <col min="4355" max="4355" width="4.42578125" style="65" customWidth="1"/>
    <col min="4356" max="4356" width="6.5703125" style="65" customWidth="1"/>
    <col min="4357" max="4357" width="12.5703125" style="65" customWidth="1"/>
    <col min="4358" max="4358" width="14" style="65" customWidth="1"/>
    <col min="4359" max="4608" width="9.140625" style="65"/>
    <col min="4609" max="4609" width="2.85546875" style="65" customWidth="1"/>
    <col min="4610" max="4610" width="52.140625" style="65" customWidth="1"/>
    <col min="4611" max="4611" width="4.42578125" style="65" customWidth="1"/>
    <col min="4612" max="4612" width="6.5703125" style="65" customWidth="1"/>
    <col min="4613" max="4613" width="12.5703125" style="65" customWidth="1"/>
    <col min="4614" max="4614" width="14" style="65" customWidth="1"/>
    <col min="4615" max="4864" width="9.140625" style="65"/>
    <col min="4865" max="4865" width="2.85546875" style="65" customWidth="1"/>
    <col min="4866" max="4866" width="52.140625" style="65" customWidth="1"/>
    <col min="4867" max="4867" width="4.42578125" style="65" customWidth="1"/>
    <col min="4868" max="4868" width="6.5703125" style="65" customWidth="1"/>
    <col min="4869" max="4869" width="12.5703125" style="65" customWidth="1"/>
    <col min="4870" max="4870" width="14" style="65" customWidth="1"/>
    <col min="4871" max="5120" width="9.140625" style="65"/>
    <col min="5121" max="5121" width="2.85546875" style="65" customWidth="1"/>
    <col min="5122" max="5122" width="52.140625" style="65" customWidth="1"/>
    <col min="5123" max="5123" width="4.42578125" style="65" customWidth="1"/>
    <col min="5124" max="5124" width="6.5703125" style="65" customWidth="1"/>
    <col min="5125" max="5125" width="12.5703125" style="65" customWidth="1"/>
    <col min="5126" max="5126" width="14" style="65" customWidth="1"/>
    <col min="5127" max="5376" width="9.140625" style="65"/>
    <col min="5377" max="5377" width="2.85546875" style="65" customWidth="1"/>
    <col min="5378" max="5378" width="52.140625" style="65" customWidth="1"/>
    <col min="5379" max="5379" width="4.42578125" style="65" customWidth="1"/>
    <col min="5380" max="5380" width="6.5703125" style="65" customWidth="1"/>
    <col min="5381" max="5381" width="12.5703125" style="65" customWidth="1"/>
    <col min="5382" max="5382" width="14" style="65" customWidth="1"/>
    <col min="5383" max="5632" width="9.140625" style="65"/>
    <col min="5633" max="5633" width="2.85546875" style="65" customWidth="1"/>
    <col min="5634" max="5634" width="52.140625" style="65" customWidth="1"/>
    <col min="5635" max="5635" width="4.42578125" style="65" customWidth="1"/>
    <col min="5636" max="5636" width="6.5703125" style="65" customWidth="1"/>
    <col min="5637" max="5637" width="12.5703125" style="65" customWidth="1"/>
    <col min="5638" max="5638" width="14" style="65" customWidth="1"/>
    <col min="5639" max="5888" width="9.140625" style="65"/>
    <col min="5889" max="5889" width="2.85546875" style="65" customWidth="1"/>
    <col min="5890" max="5890" width="52.140625" style="65" customWidth="1"/>
    <col min="5891" max="5891" width="4.42578125" style="65" customWidth="1"/>
    <col min="5892" max="5892" width="6.5703125" style="65" customWidth="1"/>
    <col min="5893" max="5893" width="12.5703125" style="65" customWidth="1"/>
    <col min="5894" max="5894" width="14" style="65" customWidth="1"/>
    <col min="5895" max="6144" width="9.140625" style="65"/>
    <col min="6145" max="6145" width="2.85546875" style="65" customWidth="1"/>
    <col min="6146" max="6146" width="52.140625" style="65" customWidth="1"/>
    <col min="6147" max="6147" width="4.42578125" style="65" customWidth="1"/>
    <col min="6148" max="6148" width="6.5703125" style="65" customWidth="1"/>
    <col min="6149" max="6149" width="12.5703125" style="65" customWidth="1"/>
    <col min="6150" max="6150" width="14" style="65" customWidth="1"/>
    <col min="6151" max="6400" width="9.140625" style="65"/>
    <col min="6401" max="6401" width="2.85546875" style="65" customWidth="1"/>
    <col min="6402" max="6402" width="52.140625" style="65" customWidth="1"/>
    <col min="6403" max="6403" width="4.42578125" style="65" customWidth="1"/>
    <col min="6404" max="6404" width="6.5703125" style="65" customWidth="1"/>
    <col min="6405" max="6405" width="12.5703125" style="65" customWidth="1"/>
    <col min="6406" max="6406" width="14" style="65" customWidth="1"/>
    <col min="6407" max="6656" width="9.140625" style="65"/>
    <col min="6657" max="6657" width="2.85546875" style="65" customWidth="1"/>
    <col min="6658" max="6658" width="52.140625" style="65" customWidth="1"/>
    <col min="6659" max="6659" width="4.42578125" style="65" customWidth="1"/>
    <col min="6660" max="6660" width="6.5703125" style="65" customWidth="1"/>
    <col min="6661" max="6661" width="12.5703125" style="65" customWidth="1"/>
    <col min="6662" max="6662" width="14" style="65" customWidth="1"/>
    <col min="6663" max="6912" width="9.140625" style="65"/>
    <col min="6913" max="6913" width="2.85546875" style="65" customWidth="1"/>
    <col min="6914" max="6914" width="52.140625" style="65" customWidth="1"/>
    <col min="6915" max="6915" width="4.42578125" style="65" customWidth="1"/>
    <col min="6916" max="6916" width="6.5703125" style="65" customWidth="1"/>
    <col min="6917" max="6917" width="12.5703125" style="65" customWidth="1"/>
    <col min="6918" max="6918" width="14" style="65" customWidth="1"/>
    <col min="6919" max="7168" width="9.140625" style="65"/>
    <col min="7169" max="7169" width="2.85546875" style="65" customWidth="1"/>
    <col min="7170" max="7170" width="52.140625" style="65" customWidth="1"/>
    <col min="7171" max="7171" width="4.42578125" style="65" customWidth="1"/>
    <col min="7172" max="7172" width="6.5703125" style="65" customWidth="1"/>
    <col min="7173" max="7173" width="12.5703125" style="65" customWidth="1"/>
    <col min="7174" max="7174" width="14" style="65" customWidth="1"/>
    <col min="7175" max="7424" width="9.140625" style="65"/>
    <col min="7425" max="7425" width="2.85546875" style="65" customWidth="1"/>
    <col min="7426" max="7426" width="52.140625" style="65" customWidth="1"/>
    <col min="7427" max="7427" width="4.42578125" style="65" customWidth="1"/>
    <col min="7428" max="7428" width="6.5703125" style="65" customWidth="1"/>
    <col min="7429" max="7429" width="12.5703125" style="65" customWidth="1"/>
    <col min="7430" max="7430" width="14" style="65" customWidth="1"/>
    <col min="7431" max="7680" width="9.140625" style="65"/>
    <col min="7681" max="7681" width="2.85546875" style="65" customWidth="1"/>
    <col min="7682" max="7682" width="52.140625" style="65" customWidth="1"/>
    <col min="7683" max="7683" width="4.42578125" style="65" customWidth="1"/>
    <col min="7684" max="7684" width="6.5703125" style="65" customWidth="1"/>
    <col min="7685" max="7685" width="12.5703125" style="65" customWidth="1"/>
    <col min="7686" max="7686" width="14" style="65" customWidth="1"/>
    <col min="7687" max="7936" width="9.140625" style="65"/>
    <col min="7937" max="7937" width="2.85546875" style="65" customWidth="1"/>
    <col min="7938" max="7938" width="52.140625" style="65" customWidth="1"/>
    <col min="7939" max="7939" width="4.42578125" style="65" customWidth="1"/>
    <col min="7940" max="7940" width="6.5703125" style="65" customWidth="1"/>
    <col min="7941" max="7941" width="12.5703125" style="65" customWidth="1"/>
    <col min="7942" max="7942" width="14" style="65" customWidth="1"/>
    <col min="7943" max="8192" width="9.140625" style="65"/>
    <col min="8193" max="8193" width="2.85546875" style="65" customWidth="1"/>
    <col min="8194" max="8194" width="52.140625" style="65" customWidth="1"/>
    <col min="8195" max="8195" width="4.42578125" style="65" customWidth="1"/>
    <col min="8196" max="8196" width="6.5703125" style="65" customWidth="1"/>
    <col min="8197" max="8197" width="12.5703125" style="65" customWidth="1"/>
    <col min="8198" max="8198" width="14" style="65" customWidth="1"/>
    <col min="8199" max="8448" width="9.140625" style="65"/>
    <col min="8449" max="8449" width="2.85546875" style="65" customWidth="1"/>
    <col min="8450" max="8450" width="52.140625" style="65" customWidth="1"/>
    <col min="8451" max="8451" width="4.42578125" style="65" customWidth="1"/>
    <col min="8452" max="8452" width="6.5703125" style="65" customWidth="1"/>
    <col min="8453" max="8453" width="12.5703125" style="65" customWidth="1"/>
    <col min="8454" max="8454" width="14" style="65" customWidth="1"/>
    <col min="8455" max="8704" width="9.140625" style="65"/>
    <col min="8705" max="8705" width="2.85546875" style="65" customWidth="1"/>
    <col min="8706" max="8706" width="52.140625" style="65" customWidth="1"/>
    <col min="8707" max="8707" width="4.42578125" style="65" customWidth="1"/>
    <col min="8708" max="8708" width="6.5703125" style="65" customWidth="1"/>
    <col min="8709" max="8709" width="12.5703125" style="65" customWidth="1"/>
    <col min="8710" max="8710" width="14" style="65" customWidth="1"/>
    <col min="8711" max="8960" width="9.140625" style="65"/>
    <col min="8961" max="8961" width="2.85546875" style="65" customWidth="1"/>
    <col min="8962" max="8962" width="52.140625" style="65" customWidth="1"/>
    <col min="8963" max="8963" width="4.42578125" style="65" customWidth="1"/>
    <col min="8964" max="8964" width="6.5703125" style="65" customWidth="1"/>
    <col min="8965" max="8965" width="12.5703125" style="65" customWidth="1"/>
    <col min="8966" max="8966" width="14" style="65" customWidth="1"/>
    <col min="8967" max="9216" width="9.140625" style="65"/>
    <col min="9217" max="9217" width="2.85546875" style="65" customWidth="1"/>
    <col min="9218" max="9218" width="52.140625" style="65" customWidth="1"/>
    <col min="9219" max="9219" width="4.42578125" style="65" customWidth="1"/>
    <col min="9220" max="9220" width="6.5703125" style="65" customWidth="1"/>
    <col min="9221" max="9221" width="12.5703125" style="65" customWidth="1"/>
    <col min="9222" max="9222" width="14" style="65" customWidth="1"/>
    <col min="9223" max="9472" width="9.140625" style="65"/>
    <col min="9473" max="9473" width="2.85546875" style="65" customWidth="1"/>
    <col min="9474" max="9474" width="52.140625" style="65" customWidth="1"/>
    <col min="9475" max="9475" width="4.42578125" style="65" customWidth="1"/>
    <col min="9476" max="9476" width="6.5703125" style="65" customWidth="1"/>
    <col min="9477" max="9477" width="12.5703125" style="65" customWidth="1"/>
    <col min="9478" max="9478" width="14" style="65" customWidth="1"/>
    <col min="9479" max="9728" width="9.140625" style="65"/>
    <col min="9729" max="9729" width="2.85546875" style="65" customWidth="1"/>
    <col min="9730" max="9730" width="52.140625" style="65" customWidth="1"/>
    <col min="9731" max="9731" width="4.42578125" style="65" customWidth="1"/>
    <col min="9732" max="9732" width="6.5703125" style="65" customWidth="1"/>
    <col min="9733" max="9733" width="12.5703125" style="65" customWidth="1"/>
    <col min="9734" max="9734" width="14" style="65" customWidth="1"/>
    <col min="9735" max="9984" width="9.140625" style="65"/>
    <col min="9985" max="9985" width="2.85546875" style="65" customWidth="1"/>
    <col min="9986" max="9986" width="52.140625" style="65" customWidth="1"/>
    <col min="9987" max="9987" width="4.42578125" style="65" customWidth="1"/>
    <col min="9988" max="9988" width="6.5703125" style="65" customWidth="1"/>
    <col min="9989" max="9989" width="12.5703125" style="65" customWidth="1"/>
    <col min="9990" max="9990" width="14" style="65" customWidth="1"/>
    <col min="9991" max="10240" width="9.140625" style="65"/>
    <col min="10241" max="10241" width="2.85546875" style="65" customWidth="1"/>
    <col min="10242" max="10242" width="52.140625" style="65" customWidth="1"/>
    <col min="10243" max="10243" width="4.42578125" style="65" customWidth="1"/>
    <col min="10244" max="10244" width="6.5703125" style="65" customWidth="1"/>
    <col min="10245" max="10245" width="12.5703125" style="65" customWidth="1"/>
    <col min="10246" max="10246" width="14" style="65" customWidth="1"/>
    <col min="10247" max="10496" width="9.140625" style="65"/>
    <col min="10497" max="10497" width="2.85546875" style="65" customWidth="1"/>
    <col min="10498" max="10498" width="52.140625" style="65" customWidth="1"/>
    <col min="10499" max="10499" width="4.42578125" style="65" customWidth="1"/>
    <col min="10500" max="10500" width="6.5703125" style="65" customWidth="1"/>
    <col min="10501" max="10501" width="12.5703125" style="65" customWidth="1"/>
    <col min="10502" max="10502" width="14" style="65" customWidth="1"/>
    <col min="10503" max="10752" width="9.140625" style="65"/>
    <col min="10753" max="10753" width="2.85546875" style="65" customWidth="1"/>
    <col min="10754" max="10754" width="52.140625" style="65" customWidth="1"/>
    <col min="10755" max="10755" width="4.42578125" style="65" customWidth="1"/>
    <col min="10756" max="10756" width="6.5703125" style="65" customWidth="1"/>
    <col min="10757" max="10757" width="12.5703125" style="65" customWidth="1"/>
    <col min="10758" max="10758" width="14" style="65" customWidth="1"/>
    <col min="10759" max="11008" width="9.140625" style="65"/>
    <col min="11009" max="11009" width="2.85546875" style="65" customWidth="1"/>
    <col min="11010" max="11010" width="52.140625" style="65" customWidth="1"/>
    <col min="11011" max="11011" width="4.42578125" style="65" customWidth="1"/>
    <col min="11012" max="11012" width="6.5703125" style="65" customWidth="1"/>
    <col min="11013" max="11013" width="12.5703125" style="65" customWidth="1"/>
    <col min="11014" max="11014" width="14" style="65" customWidth="1"/>
    <col min="11015" max="11264" width="9.140625" style="65"/>
    <col min="11265" max="11265" width="2.85546875" style="65" customWidth="1"/>
    <col min="11266" max="11266" width="52.140625" style="65" customWidth="1"/>
    <col min="11267" max="11267" width="4.42578125" style="65" customWidth="1"/>
    <col min="11268" max="11268" width="6.5703125" style="65" customWidth="1"/>
    <col min="11269" max="11269" width="12.5703125" style="65" customWidth="1"/>
    <col min="11270" max="11270" width="14" style="65" customWidth="1"/>
    <col min="11271" max="11520" width="9.140625" style="65"/>
    <col min="11521" max="11521" width="2.85546875" style="65" customWidth="1"/>
    <col min="11522" max="11522" width="52.140625" style="65" customWidth="1"/>
    <col min="11523" max="11523" width="4.42578125" style="65" customWidth="1"/>
    <col min="11524" max="11524" width="6.5703125" style="65" customWidth="1"/>
    <col min="11525" max="11525" width="12.5703125" style="65" customWidth="1"/>
    <col min="11526" max="11526" width="14" style="65" customWidth="1"/>
    <col min="11527" max="11776" width="9.140625" style="65"/>
    <col min="11777" max="11777" width="2.85546875" style="65" customWidth="1"/>
    <col min="11778" max="11778" width="52.140625" style="65" customWidth="1"/>
    <col min="11779" max="11779" width="4.42578125" style="65" customWidth="1"/>
    <col min="11780" max="11780" width="6.5703125" style="65" customWidth="1"/>
    <col min="11781" max="11781" width="12.5703125" style="65" customWidth="1"/>
    <col min="11782" max="11782" width="14" style="65" customWidth="1"/>
    <col min="11783" max="12032" width="9.140625" style="65"/>
    <col min="12033" max="12033" width="2.85546875" style="65" customWidth="1"/>
    <col min="12034" max="12034" width="52.140625" style="65" customWidth="1"/>
    <col min="12035" max="12035" width="4.42578125" style="65" customWidth="1"/>
    <col min="12036" max="12036" width="6.5703125" style="65" customWidth="1"/>
    <col min="12037" max="12037" width="12.5703125" style="65" customWidth="1"/>
    <col min="12038" max="12038" width="14" style="65" customWidth="1"/>
    <col min="12039" max="12288" width="9.140625" style="65"/>
    <col min="12289" max="12289" width="2.85546875" style="65" customWidth="1"/>
    <col min="12290" max="12290" width="52.140625" style="65" customWidth="1"/>
    <col min="12291" max="12291" width="4.42578125" style="65" customWidth="1"/>
    <col min="12292" max="12292" width="6.5703125" style="65" customWidth="1"/>
    <col min="12293" max="12293" width="12.5703125" style="65" customWidth="1"/>
    <col min="12294" max="12294" width="14" style="65" customWidth="1"/>
    <col min="12295" max="12544" width="9.140625" style="65"/>
    <col min="12545" max="12545" width="2.85546875" style="65" customWidth="1"/>
    <col min="12546" max="12546" width="52.140625" style="65" customWidth="1"/>
    <col min="12547" max="12547" width="4.42578125" style="65" customWidth="1"/>
    <col min="12548" max="12548" width="6.5703125" style="65" customWidth="1"/>
    <col min="12549" max="12549" width="12.5703125" style="65" customWidth="1"/>
    <col min="12550" max="12550" width="14" style="65" customWidth="1"/>
    <col min="12551" max="12800" width="9.140625" style="65"/>
    <col min="12801" max="12801" width="2.85546875" style="65" customWidth="1"/>
    <col min="12802" max="12802" width="52.140625" style="65" customWidth="1"/>
    <col min="12803" max="12803" width="4.42578125" style="65" customWidth="1"/>
    <col min="12804" max="12804" width="6.5703125" style="65" customWidth="1"/>
    <col min="12805" max="12805" width="12.5703125" style="65" customWidth="1"/>
    <col min="12806" max="12806" width="14" style="65" customWidth="1"/>
    <col min="12807" max="13056" width="9.140625" style="65"/>
    <col min="13057" max="13057" width="2.85546875" style="65" customWidth="1"/>
    <col min="13058" max="13058" width="52.140625" style="65" customWidth="1"/>
    <col min="13059" max="13059" width="4.42578125" style="65" customWidth="1"/>
    <col min="13060" max="13060" width="6.5703125" style="65" customWidth="1"/>
    <col min="13061" max="13061" width="12.5703125" style="65" customWidth="1"/>
    <col min="13062" max="13062" width="14" style="65" customWidth="1"/>
    <col min="13063" max="13312" width="9.140625" style="65"/>
    <col min="13313" max="13313" width="2.85546875" style="65" customWidth="1"/>
    <col min="13314" max="13314" width="52.140625" style="65" customWidth="1"/>
    <col min="13315" max="13315" width="4.42578125" style="65" customWidth="1"/>
    <col min="13316" max="13316" width="6.5703125" style="65" customWidth="1"/>
    <col min="13317" max="13317" width="12.5703125" style="65" customWidth="1"/>
    <col min="13318" max="13318" width="14" style="65" customWidth="1"/>
    <col min="13319" max="13568" width="9.140625" style="65"/>
    <col min="13569" max="13569" width="2.85546875" style="65" customWidth="1"/>
    <col min="13570" max="13570" width="52.140625" style="65" customWidth="1"/>
    <col min="13571" max="13571" width="4.42578125" style="65" customWidth="1"/>
    <col min="13572" max="13572" width="6.5703125" style="65" customWidth="1"/>
    <col min="13573" max="13573" width="12.5703125" style="65" customWidth="1"/>
    <col min="13574" max="13574" width="14" style="65" customWidth="1"/>
    <col min="13575" max="13824" width="9.140625" style="65"/>
    <col min="13825" max="13825" width="2.85546875" style="65" customWidth="1"/>
    <col min="13826" max="13826" width="52.140625" style="65" customWidth="1"/>
    <col min="13827" max="13827" width="4.42578125" style="65" customWidth="1"/>
    <col min="13828" max="13828" width="6.5703125" style="65" customWidth="1"/>
    <col min="13829" max="13829" width="12.5703125" style="65" customWidth="1"/>
    <col min="13830" max="13830" width="14" style="65" customWidth="1"/>
    <col min="13831" max="14080" width="9.140625" style="65"/>
    <col min="14081" max="14081" width="2.85546875" style="65" customWidth="1"/>
    <col min="14082" max="14082" width="52.140625" style="65" customWidth="1"/>
    <col min="14083" max="14083" width="4.42578125" style="65" customWidth="1"/>
    <col min="14084" max="14084" width="6.5703125" style="65" customWidth="1"/>
    <col min="14085" max="14085" width="12.5703125" style="65" customWidth="1"/>
    <col min="14086" max="14086" width="14" style="65" customWidth="1"/>
    <col min="14087" max="14336" width="9.140625" style="65"/>
    <col min="14337" max="14337" width="2.85546875" style="65" customWidth="1"/>
    <col min="14338" max="14338" width="52.140625" style="65" customWidth="1"/>
    <col min="14339" max="14339" width="4.42578125" style="65" customWidth="1"/>
    <col min="14340" max="14340" width="6.5703125" style="65" customWidth="1"/>
    <col min="14341" max="14341" width="12.5703125" style="65" customWidth="1"/>
    <col min="14342" max="14342" width="14" style="65" customWidth="1"/>
    <col min="14343" max="14592" width="9.140625" style="65"/>
    <col min="14593" max="14593" width="2.85546875" style="65" customWidth="1"/>
    <col min="14594" max="14594" width="52.140625" style="65" customWidth="1"/>
    <col min="14595" max="14595" width="4.42578125" style="65" customWidth="1"/>
    <col min="14596" max="14596" width="6.5703125" style="65" customWidth="1"/>
    <col min="14597" max="14597" width="12.5703125" style="65" customWidth="1"/>
    <col min="14598" max="14598" width="14" style="65" customWidth="1"/>
    <col min="14599" max="14848" width="9.140625" style="65"/>
    <col min="14849" max="14849" width="2.85546875" style="65" customWidth="1"/>
    <col min="14850" max="14850" width="52.140625" style="65" customWidth="1"/>
    <col min="14851" max="14851" width="4.42578125" style="65" customWidth="1"/>
    <col min="14852" max="14852" width="6.5703125" style="65" customWidth="1"/>
    <col min="14853" max="14853" width="12.5703125" style="65" customWidth="1"/>
    <col min="14854" max="14854" width="14" style="65" customWidth="1"/>
    <col min="14855" max="15104" width="9.140625" style="65"/>
    <col min="15105" max="15105" width="2.85546875" style="65" customWidth="1"/>
    <col min="15106" max="15106" width="52.140625" style="65" customWidth="1"/>
    <col min="15107" max="15107" width="4.42578125" style="65" customWidth="1"/>
    <col min="15108" max="15108" width="6.5703125" style="65" customWidth="1"/>
    <col min="15109" max="15109" width="12.5703125" style="65" customWidth="1"/>
    <col min="15110" max="15110" width="14" style="65" customWidth="1"/>
    <col min="15111" max="15360" width="9.140625" style="65"/>
    <col min="15361" max="15361" width="2.85546875" style="65" customWidth="1"/>
    <col min="15362" max="15362" width="52.140625" style="65" customWidth="1"/>
    <col min="15363" max="15363" width="4.42578125" style="65" customWidth="1"/>
    <col min="15364" max="15364" width="6.5703125" style="65" customWidth="1"/>
    <col min="15365" max="15365" width="12.5703125" style="65" customWidth="1"/>
    <col min="15366" max="15366" width="14" style="65" customWidth="1"/>
    <col min="15367" max="15616" width="9.140625" style="65"/>
    <col min="15617" max="15617" width="2.85546875" style="65" customWidth="1"/>
    <col min="15618" max="15618" width="52.140625" style="65" customWidth="1"/>
    <col min="15619" max="15619" width="4.42578125" style="65" customWidth="1"/>
    <col min="15620" max="15620" width="6.5703125" style="65" customWidth="1"/>
    <col min="15621" max="15621" width="12.5703125" style="65" customWidth="1"/>
    <col min="15622" max="15622" width="14" style="65" customWidth="1"/>
    <col min="15623" max="15872" width="9.140625" style="65"/>
    <col min="15873" max="15873" width="2.85546875" style="65" customWidth="1"/>
    <col min="15874" max="15874" width="52.140625" style="65" customWidth="1"/>
    <col min="15875" max="15875" width="4.42578125" style="65" customWidth="1"/>
    <col min="15876" max="15876" width="6.5703125" style="65" customWidth="1"/>
    <col min="15877" max="15877" width="12.5703125" style="65" customWidth="1"/>
    <col min="15878" max="15878" width="14" style="65" customWidth="1"/>
    <col min="15879" max="16128" width="9.140625" style="65"/>
    <col min="16129" max="16129" width="2.85546875" style="65" customWidth="1"/>
    <col min="16130" max="16130" width="52.140625" style="65" customWidth="1"/>
    <col min="16131" max="16131" width="4.42578125" style="65" customWidth="1"/>
    <col min="16132" max="16132" width="6.5703125" style="65" customWidth="1"/>
    <col min="16133" max="16133" width="12.5703125" style="65" customWidth="1"/>
    <col min="16134" max="16134" width="14" style="65" customWidth="1"/>
    <col min="16135" max="16384" width="9.140625" style="65"/>
  </cols>
  <sheetData>
    <row r="1" spans="1:6" ht="18.75">
      <c r="A1" s="418" t="s">
        <v>35</v>
      </c>
      <c r="B1" s="114" t="s">
        <v>36</v>
      </c>
    </row>
    <row r="3" spans="1:6" s="70" customFormat="1" ht="132">
      <c r="A3" s="117"/>
      <c r="B3" s="122" t="s">
        <v>751</v>
      </c>
      <c r="C3" s="373"/>
      <c r="D3" s="374"/>
      <c r="E3" s="370"/>
      <c r="F3" s="370"/>
    </row>
    <row r="4" spans="1:6" s="68" customFormat="1">
      <c r="A4" s="117"/>
      <c r="B4" s="74"/>
      <c r="C4" s="75"/>
      <c r="D4" s="335"/>
      <c r="E4" s="241"/>
      <c r="F4" s="242"/>
    </row>
    <row r="5" spans="1:6" s="68" customFormat="1" ht="33">
      <c r="A5" s="117"/>
      <c r="B5" s="122" t="s">
        <v>72</v>
      </c>
      <c r="C5" s="373"/>
      <c r="D5" s="374"/>
      <c r="E5" s="370"/>
      <c r="F5" s="370"/>
    </row>
    <row r="6" spans="1:6" s="68" customFormat="1">
      <c r="A6" s="117"/>
      <c r="B6" s="117"/>
      <c r="C6" s="76"/>
      <c r="D6" s="336"/>
      <c r="E6" s="241"/>
      <c r="F6" s="242"/>
    </row>
    <row r="7" spans="1:6" s="68" customFormat="1" ht="33">
      <c r="A7" s="117"/>
      <c r="B7" s="122" t="s">
        <v>73</v>
      </c>
      <c r="C7" s="373"/>
      <c r="D7" s="374"/>
      <c r="E7" s="370"/>
      <c r="F7" s="370"/>
    </row>
    <row r="8" spans="1:6" s="68" customFormat="1">
      <c r="A8" s="117"/>
      <c r="B8" s="117"/>
      <c r="C8" s="76"/>
      <c r="D8" s="336"/>
      <c r="E8" s="241"/>
      <c r="F8" s="242"/>
    </row>
    <row r="9" spans="1:6" s="68" customFormat="1" ht="33">
      <c r="A9" s="117"/>
      <c r="B9" s="122" t="s">
        <v>74</v>
      </c>
      <c r="C9" s="373"/>
      <c r="D9" s="374"/>
      <c r="E9" s="370"/>
      <c r="F9" s="370"/>
    </row>
    <row r="10" spans="1:6" s="68" customFormat="1">
      <c r="A10" s="117"/>
      <c r="B10" s="117"/>
      <c r="C10" s="76"/>
      <c r="D10" s="336"/>
      <c r="E10" s="241"/>
      <c r="F10" s="242"/>
    </row>
    <row r="11" spans="1:6" s="68" customFormat="1" ht="33">
      <c r="A11" s="117"/>
      <c r="B11" s="122" t="s">
        <v>75</v>
      </c>
      <c r="C11" s="373"/>
      <c r="D11" s="374"/>
      <c r="E11" s="370"/>
      <c r="F11" s="370"/>
    </row>
    <row r="12" spans="1:6" s="68" customFormat="1">
      <c r="A12" s="117"/>
      <c r="B12" s="117"/>
      <c r="C12" s="76"/>
      <c r="D12" s="336"/>
      <c r="E12" s="241"/>
      <c r="F12" s="242"/>
    </row>
    <row r="13" spans="1:6" s="66" customFormat="1">
      <c r="A13" s="117"/>
      <c r="B13" s="74"/>
      <c r="C13" s="75"/>
      <c r="D13" s="335"/>
      <c r="E13" s="241"/>
      <c r="F13" s="242"/>
    </row>
    <row r="14" spans="1:6" s="66" customFormat="1">
      <c r="A14" s="361"/>
      <c r="B14" s="49" t="s">
        <v>64</v>
      </c>
      <c r="C14" s="50" t="s">
        <v>65</v>
      </c>
      <c r="D14" s="318" t="s">
        <v>66</v>
      </c>
      <c r="E14" s="333" t="s">
        <v>70</v>
      </c>
      <c r="F14" s="333" t="s">
        <v>68</v>
      </c>
    </row>
    <row r="15" spans="1:6" s="66" customFormat="1">
      <c r="A15" s="361"/>
      <c r="B15" s="55"/>
      <c r="C15" s="72"/>
      <c r="D15" s="369"/>
      <c r="E15" s="240"/>
      <c r="F15" s="240"/>
    </row>
    <row r="16" spans="1:6" s="66" customFormat="1">
      <c r="A16" s="117"/>
      <c r="B16" s="368" t="s">
        <v>740</v>
      </c>
      <c r="C16" s="76"/>
      <c r="D16" s="335"/>
      <c r="E16" s="241"/>
      <c r="F16" s="242"/>
    </row>
    <row r="17" spans="1:6" s="72" customFormat="1">
      <c r="A17" s="117"/>
      <c r="B17" s="363"/>
      <c r="C17" s="76"/>
      <c r="D17" s="335"/>
      <c r="E17" s="241"/>
      <c r="F17" s="390"/>
    </row>
    <row r="18" spans="1:6" s="72" customFormat="1" ht="181.5">
      <c r="A18" s="363" t="s">
        <v>2</v>
      </c>
      <c r="B18" s="391" t="s">
        <v>741</v>
      </c>
      <c r="C18" s="76" t="s">
        <v>55</v>
      </c>
      <c r="D18" s="335">
        <v>6</v>
      </c>
      <c r="E18" s="241"/>
      <c r="F18" s="332">
        <f>+D18*E18</f>
        <v>0</v>
      </c>
    </row>
    <row r="19" spans="1:6" s="72" customFormat="1">
      <c r="A19" s="363"/>
      <c r="B19" s="363"/>
      <c r="C19" s="76"/>
      <c r="D19" s="335"/>
      <c r="E19" s="241"/>
      <c r="F19" s="390"/>
    </row>
    <row r="20" spans="1:6" s="72" customFormat="1" ht="181.5">
      <c r="A20" s="363" t="s">
        <v>3</v>
      </c>
      <c r="B20" s="391" t="s">
        <v>742</v>
      </c>
      <c r="C20" s="76" t="s">
        <v>55</v>
      </c>
      <c r="D20" s="335">
        <v>5</v>
      </c>
      <c r="E20" s="241"/>
      <c r="F20" s="332">
        <f>+D20*E20</f>
        <v>0</v>
      </c>
    </row>
    <row r="21" spans="1:6" s="72" customFormat="1">
      <c r="A21" s="363"/>
      <c r="B21" s="363"/>
      <c r="C21" s="76"/>
      <c r="D21" s="335"/>
      <c r="E21" s="241"/>
      <c r="F21" s="390"/>
    </row>
    <row r="22" spans="1:6" s="72" customFormat="1" ht="99">
      <c r="A22" s="363" t="s">
        <v>5</v>
      </c>
      <c r="B22" s="391" t="s">
        <v>743</v>
      </c>
      <c r="C22" s="76" t="s">
        <v>55</v>
      </c>
      <c r="D22" s="335">
        <v>2</v>
      </c>
      <c r="E22" s="241"/>
      <c r="F22" s="332">
        <f>+D22*E22</f>
        <v>0</v>
      </c>
    </row>
    <row r="23" spans="1:6" s="72" customFormat="1">
      <c r="A23" s="363"/>
      <c r="B23" s="363"/>
      <c r="C23" s="76"/>
      <c r="D23" s="335"/>
      <c r="E23" s="241"/>
      <c r="F23" s="390"/>
    </row>
    <row r="24" spans="1:6" s="72" customFormat="1" ht="99">
      <c r="A24" s="363" t="s">
        <v>6</v>
      </c>
      <c r="B24" s="391" t="s">
        <v>744</v>
      </c>
      <c r="C24" s="76" t="s">
        <v>55</v>
      </c>
      <c r="D24" s="335">
        <v>2</v>
      </c>
      <c r="E24" s="241"/>
      <c r="F24" s="332">
        <f>+D24*E24</f>
        <v>0</v>
      </c>
    </row>
    <row r="25" spans="1:6" s="72" customFormat="1">
      <c r="A25" s="363"/>
      <c r="B25" s="363"/>
      <c r="C25" s="76"/>
      <c r="D25" s="335"/>
      <c r="E25" s="241"/>
      <c r="F25" s="390"/>
    </row>
    <row r="26" spans="1:6" s="72" customFormat="1" ht="148.5">
      <c r="A26" s="363" t="s">
        <v>8</v>
      </c>
      <c r="B26" s="391" t="s">
        <v>745</v>
      </c>
      <c r="C26" s="392" t="s">
        <v>55</v>
      </c>
      <c r="D26" s="393">
        <v>4</v>
      </c>
      <c r="E26" s="394"/>
      <c r="F26" s="395">
        <f>+D26*E26</f>
        <v>0</v>
      </c>
    </row>
    <row r="27" spans="1:6" s="72" customFormat="1">
      <c r="A27" s="363"/>
      <c r="B27" s="363"/>
      <c r="C27" s="76"/>
      <c r="D27" s="335"/>
      <c r="E27" s="241"/>
      <c r="F27" s="390"/>
    </row>
    <row r="28" spans="1:6" s="72" customFormat="1" ht="198">
      <c r="A28" s="363" t="s">
        <v>10</v>
      </c>
      <c r="B28" s="391" t="s">
        <v>746</v>
      </c>
      <c r="C28" s="76" t="s">
        <v>55</v>
      </c>
      <c r="D28" s="335">
        <v>3</v>
      </c>
      <c r="E28" s="241"/>
      <c r="F28" s="332">
        <f>+D28*E28</f>
        <v>0</v>
      </c>
    </row>
    <row r="29" spans="1:6" s="72" customFormat="1">
      <c r="A29" s="363"/>
      <c r="B29" s="363"/>
      <c r="C29" s="76"/>
      <c r="D29" s="335"/>
      <c r="E29" s="241"/>
      <c r="F29" s="390"/>
    </row>
    <row r="30" spans="1:6" s="72" customFormat="1" ht="247.5">
      <c r="A30" s="363" t="s">
        <v>12</v>
      </c>
      <c r="B30" s="391" t="s">
        <v>747</v>
      </c>
      <c r="C30" s="76" t="s">
        <v>55</v>
      </c>
      <c r="D30" s="335">
        <v>42</v>
      </c>
      <c r="E30" s="241"/>
      <c r="F30" s="332">
        <f>+D30*E30</f>
        <v>0</v>
      </c>
    </row>
    <row r="31" spans="1:6" s="72" customFormat="1">
      <c r="A31" s="363"/>
      <c r="B31" s="391"/>
      <c r="C31" s="76"/>
      <c r="D31" s="335"/>
      <c r="E31" s="241"/>
      <c r="F31" s="332"/>
    </row>
    <row r="32" spans="1:6" s="72" customFormat="1" ht="247.5">
      <c r="A32" s="363" t="s">
        <v>13</v>
      </c>
      <c r="B32" s="391" t="s">
        <v>748</v>
      </c>
      <c r="C32" s="76" t="s">
        <v>55</v>
      </c>
      <c r="D32" s="335">
        <v>16</v>
      </c>
      <c r="E32" s="241"/>
      <c r="F32" s="332">
        <f>+D32*E32</f>
        <v>0</v>
      </c>
    </row>
    <row r="33" spans="1:6" s="72" customFormat="1">
      <c r="A33" s="363"/>
      <c r="B33" s="363"/>
      <c r="C33" s="76"/>
      <c r="D33" s="335"/>
      <c r="E33" s="241"/>
      <c r="F33" s="390"/>
    </row>
    <row r="34" spans="1:6" s="72" customFormat="1" ht="231">
      <c r="A34" s="363" t="s">
        <v>15</v>
      </c>
      <c r="B34" s="391" t="s">
        <v>749</v>
      </c>
      <c r="C34" s="76" t="s">
        <v>55</v>
      </c>
      <c r="D34" s="335">
        <v>1</v>
      </c>
      <c r="E34" s="241"/>
      <c r="F34" s="332">
        <f>+D34*E34</f>
        <v>0</v>
      </c>
    </row>
    <row r="35" spans="1:6" s="72" customFormat="1">
      <c r="A35" s="363"/>
      <c r="B35" s="363"/>
      <c r="C35" s="76"/>
      <c r="D35" s="335"/>
      <c r="E35" s="241"/>
      <c r="F35" s="390"/>
    </row>
    <row r="36" spans="1:6" s="72" customFormat="1" ht="214.5">
      <c r="A36" s="363" t="s">
        <v>17</v>
      </c>
      <c r="B36" s="396" t="s">
        <v>752</v>
      </c>
      <c r="C36" s="76" t="s">
        <v>55</v>
      </c>
      <c r="D36" s="335">
        <v>1</v>
      </c>
      <c r="E36" s="241"/>
      <c r="F36" s="332">
        <f>+D36*E36</f>
        <v>0</v>
      </c>
    </row>
    <row r="37" spans="1:6" s="72" customFormat="1">
      <c r="A37" s="363"/>
      <c r="B37" s="363"/>
      <c r="C37" s="76"/>
      <c r="D37" s="335"/>
      <c r="E37" s="241"/>
      <c r="F37" s="390"/>
    </row>
    <row r="38" spans="1:6" s="72" customFormat="1" ht="198">
      <c r="A38" s="363" t="s">
        <v>19</v>
      </c>
      <c r="B38" s="397" t="s">
        <v>753</v>
      </c>
      <c r="C38" s="76" t="s">
        <v>55</v>
      </c>
      <c r="D38" s="335">
        <v>1</v>
      </c>
      <c r="E38" s="241"/>
      <c r="F38" s="332">
        <f>+D38*E38</f>
        <v>0</v>
      </c>
    </row>
    <row r="39" spans="1:6" s="72" customFormat="1">
      <c r="A39" s="363"/>
      <c r="B39" s="363"/>
      <c r="C39" s="76"/>
      <c r="D39" s="335"/>
      <c r="E39" s="241"/>
      <c r="F39" s="390"/>
    </row>
    <row r="40" spans="1:6" s="72" customFormat="1" ht="49.5">
      <c r="A40" s="363" t="s">
        <v>20</v>
      </c>
      <c r="B40" s="398" t="s">
        <v>750</v>
      </c>
      <c r="C40" s="67" t="s">
        <v>55</v>
      </c>
      <c r="D40" s="334">
        <v>3</v>
      </c>
      <c r="E40" s="240"/>
      <c r="F40" s="332">
        <f>+D40*E40</f>
        <v>0</v>
      </c>
    </row>
    <row r="41" spans="1:6">
      <c r="B41" s="398"/>
    </row>
    <row r="42" spans="1:6" ht="66">
      <c r="A42" s="359" t="s">
        <v>53</v>
      </c>
      <c r="B42" s="398" t="s">
        <v>754</v>
      </c>
    </row>
    <row r="43" spans="1:6" ht="33">
      <c r="B43" s="398" t="s">
        <v>755</v>
      </c>
      <c r="C43" s="67" t="s">
        <v>55</v>
      </c>
      <c r="D43" s="334">
        <v>4</v>
      </c>
      <c r="F43" s="332">
        <f>+D43*E43</f>
        <v>0</v>
      </c>
    </row>
    <row r="44" spans="1:6" s="55" customFormat="1">
      <c r="A44" s="419"/>
      <c r="B44" s="363"/>
      <c r="C44" s="76"/>
      <c r="D44" s="335"/>
      <c r="E44" s="241"/>
      <c r="F44" s="390"/>
    </row>
    <row r="45" spans="1:6" ht="99">
      <c r="A45" s="359" t="s">
        <v>722</v>
      </c>
      <c r="B45" s="398" t="s">
        <v>756</v>
      </c>
      <c r="C45" s="67" t="s">
        <v>55</v>
      </c>
      <c r="D45" s="334">
        <v>3</v>
      </c>
      <c r="F45" s="332">
        <f>+D45*E45</f>
        <v>0</v>
      </c>
    </row>
    <row r="46" spans="1:6">
      <c r="B46" s="398"/>
    </row>
    <row r="47" spans="1:6" ht="132">
      <c r="A47" s="419" t="s">
        <v>723</v>
      </c>
      <c r="B47" s="398" t="s">
        <v>757</v>
      </c>
      <c r="C47" s="67" t="s">
        <v>55</v>
      </c>
      <c r="D47" s="334">
        <v>5</v>
      </c>
      <c r="F47" s="332">
        <f>+D47*E47</f>
        <v>0</v>
      </c>
    </row>
    <row r="48" spans="1:6">
      <c r="B48" s="73"/>
      <c r="C48" s="77"/>
      <c r="D48" s="335"/>
      <c r="E48" s="241"/>
      <c r="F48" s="242"/>
    </row>
    <row r="49" spans="1:6">
      <c r="A49" s="419"/>
      <c r="B49" s="388" t="s">
        <v>776</v>
      </c>
    </row>
    <row r="50" spans="1:6">
      <c r="A50" s="419"/>
      <c r="B50" s="398"/>
    </row>
    <row r="51" spans="1:6">
      <c r="A51" s="419" t="s">
        <v>724</v>
      </c>
      <c r="B51" s="398" t="s">
        <v>76</v>
      </c>
    </row>
    <row r="52" spans="1:6">
      <c r="B52" s="398" t="s">
        <v>77</v>
      </c>
      <c r="C52" s="67" t="s">
        <v>78</v>
      </c>
      <c r="D52" s="334">
        <v>120</v>
      </c>
      <c r="F52" s="332">
        <f>+D52*E52</f>
        <v>0</v>
      </c>
    </row>
    <row r="53" spans="1:6">
      <c r="B53" s="398" t="s">
        <v>79</v>
      </c>
      <c r="C53" s="67" t="s">
        <v>78</v>
      </c>
      <c r="D53" s="334">
        <v>210</v>
      </c>
      <c r="F53" s="332">
        <f>+D53*E53</f>
        <v>0</v>
      </c>
    </row>
    <row r="54" spans="1:6">
      <c r="A54" s="419"/>
      <c r="B54" s="398" t="s">
        <v>80</v>
      </c>
      <c r="C54" s="67" t="s">
        <v>78</v>
      </c>
      <c r="D54" s="334">
        <v>190</v>
      </c>
      <c r="F54" s="332">
        <f>+D54*E54</f>
        <v>0</v>
      </c>
    </row>
    <row r="55" spans="1:6">
      <c r="B55" s="398"/>
    </row>
    <row r="56" spans="1:6">
      <c r="A56" s="359" t="s">
        <v>725</v>
      </c>
      <c r="B56" s="398" t="s">
        <v>81</v>
      </c>
    </row>
    <row r="57" spans="1:6">
      <c r="B57" s="398" t="s">
        <v>82</v>
      </c>
      <c r="C57" s="67" t="s">
        <v>78</v>
      </c>
      <c r="D57" s="334">
        <v>1250</v>
      </c>
      <c r="F57" s="332">
        <f t="shared" ref="F57:F62" si="0">+D57*E57</f>
        <v>0</v>
      </c>
    </row>
    <row r="58" spans="1:6">
      <c r="B58" s="398" t="s">
        <v>83</v>
      </c>
      <c r="C58" s="67" t="s">
        <v>78</v>
      </c>
      <c r="D58" s="334">
        <v>330</v>
      </c>
      <c r="F58" s="332">
        <f t="shared" si="0"/>
        <v>0</v>
      </c>
    </row>
    <row r="59" spans="1:6">
      <c r="A59" s="419"/>
      <c r="B59" s="398" t="s">
        <v>84</v>
      </c>
      <c r="C59" s="67" t="s">
        <v>78</v>
      </c>
      <c r="D59" s="334">
        <v>140</v>
      </c>
      <c r="F59" s="332">
        <f t="shared" si="0"/>
        <v>0</v>
      </c>
    </row>
    <row r="60" spans="1:6">
      <c r="A60" s="419"/>
      <c r="B60" s="398" t="s">
        <v>85</v>
      </c>
      <c r="C60" s="67" t="s">
        <v>78</v>
      </c>
      <c r="D60" s="334">
        <v>85</v>
      </c>
      <c r="F60" s="332">
        <f t="shared" si="0"/>
        <v>0</v>
      </c>
    </row>
    <row r="61" spans="1:6">
      <c r="B61" s="398" t="s">
        <v>86</v>
      </c>
      <c r="C61" s="67" t="s">
        <v>78</v>
      </c>
      <c r="D61" s="334">
        <v>730</v>
      </c>
      <c r="F61" s="332">
        <f t="shared" si="0"/>
        <v>0</v>
      </c>
    </row>
    <row r="62" spans="1:6">
      <c r="B62" s="398" t="s">
        <v>87</v>
      </c>
      <c r="C62" s="67" t="s">
        <v>78</v>
      </c>
      <c r="D62" s="334">
        <v>60</v>
      </c>
      <c r="F62" s="332">
        <f t="shared" si="0"/>
        <v>0</v>
      </c>
    </row>
    <row r="63" spans="1:6">
      <c r="A63" s="419"/>
      <c r="B63" s="398"/>
    </row>
    <row r="64" spans="1:6">
      <c r="A64" s="359" t="s">
        <v>726</v>
      </c>
      <c r="B64" s="398" t="s">
        <v>474</v>
      </c>
    </row>
    <row r="65" spans="1:6">
      <c r="B65" s="398" t="s">
        <v>475</v>
      </c>
      <c r="C65" s="67" t="s">
        <v>78</v>
      </c>
      <c r="D65" s="334">
        <v>120</v>
      </c>
      <c r="F65" s="332">
        <f>+D65*E65</f>
        <v>0</v>
      </c>
    </row>
    <row r="66" spans="1:6">
      <c r="B66" s="398" t="s">
        <v>476</v>
      </c>
      <c r="C66" s="67" t="s">
        <v>78</v>
      </c>
      <c r="D66" s="334">
        <v>80</v>
      </c>
      <c r="F66" s="332">
        <f>+D66*E66</f>
        <v>0</v>
      </c>
    </row>
    <row r="67" spans="1:6">
      <c r="A67" s="419"/>
      <c r="B67" s="398"/>
    </row>
    <row r="68" spans="1:6">
      <c r="A68" s="359" t="s">
        <v>727</v>
      </c>
      <c r="B68" s="398" t="s">
        <v>88</v>
      </c>
    </row>
    <row r="69" spans="1:6">
      <c r="B69" s="398" t="s">
        <v>477</v>
      </c>
      <c r="C69" s="67" t="s">
        <v>78</v>
      </c>
      <c r="D69" s="334">
        <v>25</v>
      </c>
      <c r="F69" s="332">
        <f>+D69*E69</f>
        <v>0</v>
      </c>
    </row>
    <row r="70" spans="1:6">
      <c r="A70" s="419"/>
      <c r="B70" s="398" t="s">
        <v>89</v>
      </c>
      <c r="C70" s="67" t="s">
        <v>78</v>
      </c>
      <c r="D70" s="334">
        <v>40</v>
      </c>
      <c r="F70" s="332">
        <f>+D70*E70</f>
        <v>0</v>
      </c>
    </row>
    <row r="71" spans="1:6">
      <c r="B71" s="398"/>
    </row>
    <row r="72" spans="1:6" ht="20.25" customHeight="1">
      <c r="A72" s="419" t="s">
        <v>728</v>
      </c>
      <c r="B72" s="398" t="s">
        <v>90</v>
      </c>
    </row>
    <row r="73" spans="1:6">
      <c r="B73" s="398" t="s">
        <v>91</v>
      </c>
      <c r="C73" s="67" t="s">
        <v>78</v>
      </c>
      <c r="D73" s="334">
        <v>90</v>
      </c>
      <c r="F73" s="332">
        <f>+D73*E73</f>
        <v>0</v>
      </c>
    </row>
    <row r="74" spans="1:6">
      <c r="B74" s="398" t="s">
        <v>92</v>
      </c>
      <c r="C74" s="67" t="s">
        <v>78</v>
      </c>
      <c r="D74" s="334">
        <v>85</v>
      </c>
      <c r="F74" s="332">
        <f>+D74*E74</f>
        <v>0</v>
      </c>
    </row>
    <row r="75" spans="1:6">
      <c r="B75" s="398"/>
    </row>
    <row r="76" spans="1:6" ht="33">
      <c r="A76" s="359" t="s">
        <v>729</v>
      </c>
      <c r="B76" s="398" t="s">
        <v>93</v>
      </c>
    </row>
    <row r="77" spans="1:6" s="55" customFormat="1">
      <c r="A77" s="419"/>
      <c r="B77" s="398" t="s">
        <v>94</v>
      </c>
      <c r="C77" s="67" t="s">
        <v>78</v>
      </c>
      <c r="D77" s="334">
        <v>290</v>
      </c>
      <c r="E77" s="240"/>
      <c r="F77" s="332">
        <f>+D77*E77</f>
        <v>0</v>
      </c>
    </row>
    <row r="78" spans="1:6">
      <c r="B78" s="398" t="s">
        <v>95</v>
      </c>
      <c r="C78" s="67" t="s">
        <v>78</v>
      </c>
      <c r="D78" s="334">
        <v>90</v>
      </c>
      <c r="F78" s="332">
        <f>+D78*E78</f>
        <v>0</v>
      </c>
    </row>
    <row r="79" spans="1:6">
      <c r="A79" s="419"/>
      <c r="B79" s="398"/>
    </row>
    <row r="80" spans="1:6">
      <c r="A80" s="419" t="s">
        <v>730</v>
      </c>
      <c r="B80" s="398" t="s">
        <v>96</v>
      </c>
    </row>
    <row r="81" spans="1:7">
      <c r="A81" s="419"/>
      <c r="B81" s="398" t="s">
        <v>734</v>
      </c>
      <c r="C81" s="67" t="s">
        <v>78</v>
      </c>
      <c r="D81" s="334">
        <v>250</v>
      </c>
      <c r="F81" s="332">
        <f>+D81*E81</f>
        <v>0</v>
      </c>
    </row>
    <row r="82" spans="1:7">
      <c r="A82" s="419"/>
      <c r="B82" s="398" t="s">
        <v>97</v>
      </c>
    </row>
    <row r="83" spans="1:7">
      <c r="A83" s="359" t="s">
        <v>731</v>
      </c>
      <c r="B83" s="398" t="s">
        <v>98</v>
      </c>
    </row>
    <row r="84" spans="1:7">
      <c r="A84" s="419"/>
      <c r="B84" s="398" t="s">
        <v>734</v>
      </c>
      <c r="C84" s="67" t="s">
        <v>78</v>
      </c>
      <c r="D84" s="334">
        <v>1995</v>
      </c>
      <c r="F84" s="332">
        <f>+D84*E84</f>
        <v>0</v>
      </c>
    </row>
    <row r="85" spans="1:7">
      <c r="A85" s="419"/>
      <c r="B85" s="398" t="s">
        <v>735</v>
      </c>
      <c r="C85" s="67" t="s">
        <v>78</v>
      </c>
      <c r="D85" s="334">
        <v>680</v>
      </c>
      <c r="F85" s="332">
        <f>+D85*E85</f>
        <v>0</v>
      </c>
    </row>
    <row r="86" spans="1:7">
      <c r="A86" s="419"/>
      <c r="B86" s="398" t="s">
        <v>736</v>
      </c>
      <c r="C86" s="67" t="s">
        <v>78</v>
      </c>
      <c r="D86" s="334">
        <v>165</v>
      </c>
      <c r="F86" s="332">
        <f>+D86*E86</f>
        <v>0</v>
      </c>
    </row>
    <row r="87" spans="1:7">
      <c r="B87" s="398"/>
    </row>
    <row r="88" spans="1:7">
      <c r="A88" s="419" t="s">
        <v>732</v>
      </c>
      <c r="B88" s="398" t="s">
        <v>99</v>
      </c>
    </row>
    <row r="89" spans="1:7" s="78" customFormat="1">
      <c r="A89" s="420"/>
      <c r="B89" s="398" t="s">
        <v>100</v>
      </c>
      <c r="C89" s="67" t="s">
        <v>78</v>
      </c>
      <c r="D89" s="334">
        <v>15</v>
      </c>
      <c r="E89" s="240"/>
      <c r="F89" s="332">
        <f>+D89*E89</f>
        <v>0</v>
      </c>
    </row>
    <row r="90" spans="1:7">
      <c r="B90" s="398"/>
    </row>
    <row r="91" spans="1:7">
      <c r="A91" s="419" t="s">
        <v>733</v>
      </c>
      <c r="B91" s="398" t="s">
        <v>478</v>
      </c>
      <c r="C91" s="67" t="s">
        <v>55</v>
      </c>
      <c r="D91" s="334">
        <v>28</v>
      </c>
      <c r="F91" s="332">
        <f>+D91*E91</f>
        <v>0</v>
      </c>
    </row>
    <row r="92" spans="1:7">
      <c r="B92" s="398" t="s">
        <v>479</v>
      </c>
    </row>
    <row r="93" spans="1:7" s="404" customFormat="1" ht="54.75" customHeight="1">
      <c r="A93" s="421" t="s">
        <v>758</v>
      </c>
      <c r="B93" s="400" t="s">
        <v>501</v>
      </c>
      <c r="C93" s="401" t="s">
        <v>55</v>
      </c>
      <c r="D93" s="402">
        <v>4</v>
      </c>
      <c r="E93" s="240"/>
      <c r="F93" s="240">
        <f t="shared" ref="F93" si="1">E93*D93</f>
        <v>0</v>
      </c>
      <c r="G93" s="403"/>
    </row>
    <row r="94" spans="1:7" s="404" customFormat="1">
      <c r="A94" s="421"/>
      <c r="B94" s="400"/>
      <c r="C94" s="401"/>
      <c r="D94" s="405"/>
      <c r="E94" s="240"/>
      <c r="F94" s="240"/>
      <c r="G94" s="403"/>
    </row>
    <row r="95" spans="1:7">
      <c r="A95" s="359" t="s">
        <v>759</v>
      </c>
      <c r="B95" s="398" t="s">
        <v>101</v>
      </c>
      <c r="C95" s="67" t="s">
        <v>55</v>
      </c>
      <c r="D95" s="334">
        <v>16</v>
      </c>
      <c r="F95" s="332">
        <f>+D95*E95</f>
        <v>0</v>
      </c>
    </row>
    <row r="96" spans="1:7">
      <c r="A96" s="419"/>
      <c r="B96" s="398"/>
    </row>
    <row r="97" spans="1:6">
      <c r="A97" s="359" t="s">
        <v>57</v>
      </c>
      <c r="B97" s="398" t="s">
        <v>102</v>
      </c>
      <c r="C97" s="67" t="s">
        <v>55</v>
      </c>
      <c r="D97" s="334">
        <v>4</v>
      </c>
      <c r="F97" s="332">
        <f>+D97*E97</f>
        <v>0</v>
      </c>
    </row>
    <row r="98" spans="1:6">
      <c r="B98" s="398"/>
    </row>
    <row r="99" spans="1:6">
      <c r="A99" s="419" t="s">
        <v>760</v>
      </c>
      <c r="B99" s="398" t="s">
        <v>103</v>
      </c>
      <c r="C99" s="67" t="s">
        <v>54</v>
      </c>
      <c r="D99" s="334">
        <v>6</v>
      </c>
      <c r="F99" s="332">
        <f>+D99*E99</f>
        <v>0</v>
      </c>
    </row>
    <row r="100" spans="1:6">
      <c r="B100" s="406" t="s">
        <v>480</v>
      </c>
      <c r="C100" s="407"/>
      <c r="D100" s="408"/>
      <c r="E100" s="382"/>
      <c r="F100" s="409"/>
    </row>
    <row r="101" spans="1:6">
      <c r="B101" s="398" t="s">
        <v>481</v>
      </c>
    </row>
    <row r="102" spans="1:6">
      <c r="B102" s="398" t="s">
        <v>482</v>
      </c>
    </row>
    <row r="103" spans="1:6" s="69" customFormat="1">
      <c r="A103" s="422"/>
      <c r="B103" s="398"/>
      <c r="C103" s="67"/>
      <c r="D103" s="334"/>
      <c r="E103" s="240"/>
      <c r="F103" s="332"/>
    </row>
    <row r="104" spans="1:6">
      <c r="A104" s="419" t="s">
        <v>761</v>
      </c>
      <c r="B104" s="398" t="s">
        <v>107</v>
      </c>
    </row>
    <row r="105" spans="1:6">
      <c r="B105" s="398" t="s">
        <v>108</v>
      </c>
      <c r="C105" s="67" t="s">
        <v>55</v>
      </c>
      <c r="D105" s="334">
        <v>14</v>
      </c>
      <c r="F105" s="332">
        <f>+D105*E105</f>
        <v>0</v>
      </c>
    </row>
    <row r="106" spans="1:6">
      <c r="B106" s="410"/>
      <c r="C106" s="411"/>
      <c r="D106" s="412"/>
      <c r="F106" s="395"/>
    </row>
    <row r="107" spans="1:6" ht="33">
      <c r="A107" s="359" t="s">
        <v>762</v>
      </c>
      <c r="B107" s="398" t="s">
        <v>104</v>
      </c>
    </row>
    <row r="108" spans="1:6">
      <c r="A108" s="419"/>
      <c r="B108" s="398" t="s">
        <v>483</v>
      </c>
      <c r="C108" s="67" t="s">
        <v>78</v>
      </c>
      <c r="D108" s="334">
        <v>2</v>
      </c>
      <c r="F108" s="332">
        <f>+D108*E108</f>
        <v>0</v>
      </c>
    </row>
    <row r="109" spans="1:6">
      <c r="A109" s="419"/>
      <c r="B109" s="398"/>
    </row>
    <row r="110" spans="1:6">
      <c r="A110" s="359" t="s">
        <v>763</v>
      </c>
      <c r="B110" s="398" t="s">
        <v>105</v>
      </c>
    </row>
    <row r="111" spans="1:6">
      <c r="B111" s="398" t="s">
        <v>106</v>
      </c>
      <c r="C111" s="67" t="s">
        <v>55</v>
      </c>
      <c r="D111" s="334">
        <v>2</v>
      </c>
      <c r="F111" s="332">
        <f>+D111*E111</f>
        <v>0</v>
      </c>
    </row>
    <row r="112" spans="1:6">
      <c r="B112" s="398"/>
    </row>
    <row r="113" spans="1:6">
      <c r="A113" s="419" t="s">
        <v>764</v>
      </c>
      <c r="B113" s="398" t="s">
        <v>109</v>
      </c>
    </row>
    <row r="114" spans="1:6">
      <c r="A114" s="419"/>
      <c r="B114" s="398" t="s">
        <v>110</v>
      </c>
      <c r="C114" s="67" t="s">
        <v>55</v>
      </c>
      <c r="D114" s="334">
        <v>7</v>
      </c>
      <c r="F114" s="332">
        <f>+D114*E114</f>
        <v>0</v>
      </c>
    </row>
    <row r="115" spans="1:6">
      <c r="B115" s="398" t="s">
        <v>111</v>
      </c>
      <c r="C115" s="67" t="s">
        <v>55</v>
      </c>
      <c r="D115" s="399">
        <v>2</v>
      </c>
      <c r="F115" s="332">
        <f>+D115*E115</f>
        <v>0</v>
      </c>
    </row>
    <row r="116" spans="1:6">
      <c r="B116" s="398"/>
    </row>
    <row r="117" spans="1:6" ht="16.149999999999999" customHeight="1">
      <c r="A117" s="419" t="s">
        <v>765</v>
      </c>
      <c r="B117" s="398" t="s">
        <v>112</v>
      </c>
    </row>
    <row r="118" spans="1:6">
      <c r="B118" s="398" t="s">
        <v>113</v>
      </c>
    </row>
    <row r="119" spans="1:6">
      <c r="B119" s="398" t="s">
        <v>114</v>
      </c>
      <c r="C119" s="67" t="s">
        <v>55</v>
      </c>
      <c r="D119" s="334">
        <v>6</v>
      </c>
      <c r="F119" s="332">
        <f>+D119*E119</f>
        <v>0</v>
      </c>
    </row>
    <row r="120" spans="1:6">
      <c r="B120" s="398"/>
    </row>
    <row r="121" spans="1:6">
      <c r="A121" s="359" t="s">
        <v>766</v>
      </c>
      <c r="B121" s="398" t="s">
        <v>115</v>
      </c>
    </row>
    <row r="122" spans="1:6">
      <c r="A122" s="419"/>
      <c r="B122" s="398" t="s">
        <v>116</v>
      </c>
    </row>
    <row r="123" spans="1:6">
      <c r="B123" s="398" t="s">
        <v>484</v>
      </c>
      <c r="C123" s="67" t="s">
        <v>54</v>
      </c>
      <c r="D123" s="334">
        <v>1</v>
      </c>
      <c r="F123" s="332">
        <f>+D123*E123</f>
        <v>0</v>
      </c>
    </row>
    <row r="124" spans="1:6">
      <c r="B124" s="398"/>
    </row>
    <row r="125" spans="1:6">
      <c r="A125" s="419" t="s">
        <v>767</v>
      </c>
      <c r="B125" s="398" t="s">
        <v>115</v>
      </c>
    </row>
    <row r="126" spans="1:6">
      <c r="B126" s="398" t="s">
        <v>116</v>
      </c>
    </row>
    <row r="127" spans="1:6">
      <c r="B127" s="398" t="s">
        <v>485</v>
      </c>
    </row>
    <row r="128" spans="1:6">
      <c r="A128" s="419"/>
      <c r="B128" s="398" t="s">
        <v>117</v>
      </c>
      <c r="C128" s="67" t="s">
        <v>54</v>
      </c>
      <c r="D128" s="334">
        <v>1</v>
      </c>
      <c r="F128" s="332">
        <f>+D128*E128</f>
        <v>0</v>
      </c>
    </row>
    <row r="129" spans="1:7">
      <c r="B129" s="398"/>
    </row>
    <row r="130" spans="1:7" ht="33">
      <c r="A130" s="419" t="s">
        <v>768</v>
      </c>
      <c r="B130" s="116" t="s">
        <v>486</v>
      </c>
      <c r="C130" s="67" t="s">
        <v>55</v>
      </c>
      <c r="D130" s="413">
        <v>1</v>
      </c>
      <c r="E130" s="414"/>
      <c r="F130" s="332">
        <f>+D130*E130</f>
        <v>0</v>
      </c>
    </row>
    <row r="131" spans="1:7">
      <c r="B131" s="116" t="s">
        <v>487</v>
      </c>
      <c r="D131" s="413"/>
      <c r="E131" s="414"/>
    </row>
    <row r="132" spans="1:7">
      <c r="A132" s="419"/>
      <c r="B132" s="398" t="s">
        <v>118</v>
      </c>
      <c r="C132" s="67" t="s">
        <v>54</v>
      </c>
      <c r="D132" s="334">
        <v>9</v>
      </c>
      <c r="F132" s="332">
        <f>+D132*E132</f>
        <v>0</v>
      </c>
    </row>
    <row r="133" spans="1:7">
      <c r="B133" s="398"/>
    </row>
    <row r="134" spans="1:7" s="404" customFormat="1">
      <c r="A134" s="421" t="s">
        <v>769</v>
      </c>
      <c r="B134" s="400" t="s">
        <v>125</v>
      </c>
      <c r="C134" s="401" t="s">
        <v>78</v>
      </c>
      <c r="D134" s="402">
        <v>40</v>
      </c>
      <c r="E134" s="240"/>
      <c r="F134" s="240">
        <f t="shared" ref="F134" si="2">E134*D134</f>
        <v>0</v>
      </c>
      <c r="G134" s="403"/>
    </row>
    <row r="135" spans="1:7" s="404" customFormat="1">
      <c r="A135" s="421"/>
      <c r="B135" s="400"/>
      <c r="C135" s="401"/>
      <c r="D135" s="402"/>
      <c r="E135" s="240"/>
      <c r="F135" s="240"/>
      <c r="G135" s="403"/>
    </row>
    <row r="136" spans="1:7" ht="33">
      <c r="A136" s="359" t="s">
        <v>770</v>
      </c>
      <c r="B136" s="398" t="s">
        <v>119</v>
      </c>
      <c r="C136" s="67" t="s">
        <v>56</v>
      </c>
      <c r="D136" s="334">
        <v>8</v>
      </c>
      <c r="F136" s="332">
        <f>+D136*E136</f>
        <v>0</v>
      </c>
    </row>
    <row r="137" spans="1:7">
      <c r="A137" s="419"/>
      <c r="B137" s="398"/>
    </row>
    <row r="138" spans="1:7" ht="33">
      <c r="A138" s="419" t="s">
        <v>771</v>
      </c>
      <c r="B138" s="398" t="s">
        <v>120</v>
      </c>
    </row>
    <row r="139" spans="1:7">
      <c r="B139" s="398" t="s">
        <v>121</v>
      </c>
      <c r="C139" s="67" t="s">
        <v>50</v>
      </c>
      <c r="D139" s="334">
        <v>3</v>
      </c>
      <c r="F139" s="332">
        <f>+D139*E139</f>
        <v>0</v>
      </c>
    </row>
    <row r="140" spans="1:7">
      <c r="B140" s="398"/>
    </row>
    <row r="141" spans="1:7" s="71" customFormat="1">
      <c r="A141" s="359" t="s">
        <v>772</v>
      </c>
      <c r="B141" s="398" t="s">
        <v>122</v>
      </c>
      <c r="C141" s="67" t="s">
        <v>54</v>
      </c>
      <c r="D141" s="334">
        <v>1</v>
      </c>
      <c r="E141" s="240"/>
      <c r="F141" s="332">
        <f>+D141*E141</f>
        <v>0</v>
      </c>
    </row>
    <row r="142" spans="1:7">
      <c r="B142" s="398"/>
    </row>
    <row r="143" spans="1:7" ht="33">
      <c r="A143" s="359" t="s">
        <v>773</v>
      </c>
      <c r="B143" s="398" t="s">
        <v>123</v>
      </c>
      <c r="C143" s="67" t="s">
        <v>54</v>
      </c>
      <c r="D143" s="334">
        <v>1</v>
      </c>
      <c r="F143" s="332">
        <f>+D143*E143</f>
        <v>0</v>
      </c>
    </row>
    <row r="144" spans="1:7">
      <c r="A144" s="359" t="s">
        <v>774</v>
      </c>
      <c r="B144" s="398" t="s">
        <v>124</v>
      </c>
      <c r="C144" s="67" t="s">
        <v>56</v>
      </c>
      <c r="D144" s="334">
        <v>35</v>
      </c>
      <c r="F144" s="332">
        <f>+D144*E144</f>
        <v>0</v>
      </c>
    </row>
    <row r="145" spans="1:7">
      <c r="A145" s="419"/>
      <c r="B145" s="398"/>
    </row>
    <row r="146" spans="1:7" s="55" customFormat="1">
      <c r="A146" s="359"/>
      <c r="B146" s="388"/>
      <c r="C146" s="67"/>
      <c r="D146" s="334"/>
      <c r="E146" s="240"/>
      <c r="F146" s="389"/>
    </row>
    <row r="148" spans="1:7">
      <c r="B148" s="70" t="s">
        <v>775</v>
      </c>
      <c r="F148" s="389"/>
    </row>
    <row r="149" spans="1:7">
      <c r="A149" s="419"/>
      <c r="B149" s="398"/>
    </row>
    <row r="150" spans="1:7">
      <c r="B150" s="388" t="s">
        <v>488</v>
      </c>
    </row>
    <row r="151" spans="1:7">
      <c r="B151" s="388" t="s">
        <v>126</v>
      </c>
    </row>
    <row r="152" spans="1:7" s="404" customFormat="1">
      <c r="A152" s="423"/>
      <c r="B152" s="400"/>
      <c r="C152" s="401"/>
      <c r="D152" s="402"/>
      <c r="E152" s="240"/>
      <c r="F152" s="240"/>
      <c r="G152" s="403"/>
    </row>
    <row r="153" spans="1:7" s="404" customFormat="1" ht="33">
      <c r="A153" s="423"/>
      <c r="B153" s="415" t="s">
        <v>502</v>
      </c>
      <c r="C153" s="401"/>
      <c r="D153" s="402"/>
      <c r="E153" s="240"/>
      <c r="F153" s="240"/>
      <c r="G153" s="403"/>
    </row>
    <row r="154" spans="1:7" s="404" customFormat="1">
      <c r="A154" s="423"/>
      <c r="B154" s="400"/>
      <c r="C154" s="401"/>
      <c r="D154" s="402"/>
      <c r="E154" s="240"/>
      <c r="F154" s="240"/>
      <c r="G154" s="403"/>
    </row>
    <row r="155" spans="1:7" ht="33">
      <c r="A155" s="359" t="s">
        <v>777</v>
      </c>
      <c r="B155" s="398" t="s">
        <v>127</v>
      </c>
      <c r="C155" s="67" t="s">
        <v>55</v>
      </c>
      <c r="D155" s="334">
        <v>1</v>
      </c>
      <c r="F155" s="332">
        <f>+D155*E155</f>
        <v>0</v>
      </c>
    </row>
    <row r="156" spans="1:7" ht="33">
      <c r="B156" s="398" t="s">
        <v>128</v>
      </c>
    </row>
    <row r="157" spans="1:7" ht="33">
      <c r="A157" s="419"/>
      <c r="B157" s="398" t="s">
        <v>737</v>
      </c>
    </row>
    <row r="158" spans="1:7">
      <c r="B158" s="398" t="s">
        <v>489</v>
      </c>
    </row>
    <row r="159" spans="1:7">
      <c r="B159" s="398" t="s">
        <v>129</v>
      </c>
    </row>
    <row r="160" spans="1:7">
      <c r="A160" s="419"/>
      <c r="B160" s="398" t="s">
        <v>130</v>
      </c>
    </row>
    <row r="161" spans="1:6">
      <c r="A161" s="419"/>
      <c r="B161" s="398"/>
    </row>
    <row r="162" spans="1:6">
      <c r="A162" s="359" t="s">
        <v>778</v>
      </c>
      <c r="B162" s="398" t="s">
        <v>131</v>
      </c>
    </row>
    <row r="163" spans="1:6">
      <c r="B163" s="398" t="s">
        <v>490</v>
      </c>
      <c r="C163" s="67" t="s">
        <v>55</v>
      </c>
      <c r="D163" s="334">
        <v>1</v>
      </c>
      <c r="F163" s="332">
        <f>+D163*E163</f>
        <v>0</v>
      </c>
    </row>
    <row r="164" spans="1:6">
      <c r="B164" s="398"/>
    </row>
    <row r="165" spans="1:6">
      <c r="A165" s="359" t="s">
        <v>779</v>
      </c>
      <c r="B165" s="398" t="s">
        <v>132</v>
      </c>
    </row>
    <row r="166" spans="1:6">
      <c r="A166" s="419"/>
      <c r="B166" s="416" t="s">
        <v>133</v>
      </c>
      <c r="C166" s="67" t="s">
        <v>55</v>
      </c>
      <c r="D166" s="334">
        <v>12</v>
      </c>
      <c r="F166" s="332">
        <f>+D166*E166</f>
        <v>0</v>
      </c>
    </row>
    <row r="167" spans="1:6">
      <c r="B167" s="398" t="s">
        <v>134</v>
      </c>
      <c r="C167" s="67" t="s">
        <v>55</v>
      </c>
      <c r="D167" s="334">
        <v>28</v>
      </c>
      <c r="F167" s="332">
        <f>+D167*E167</f>
        <v>0</v>
      </c>
    </row>
    <row r="168" spans="1:6">
      <c r="B168" s="398"/>
    </row>
    <row r="169" spans="1:6">
      <c r="A169" s="419" t="s">
        <v>780</v>
      </c>
      <c r="B169" s="398" t="s">
        <v>135</v>
      </c>
    </row>
    <row r="170" spans="1:6">
      <c r="B170" s="398" t="s">
        <v>134</v>
      </c>
      <c r="C170" s="67" t="s">
        <v>55</v>
      </c>
      <c r="D170" s="334">
        <v>2</v>
      </c>
      <c r="F170" s="332">
        <f>+D170*E170</f>
        <v>0</v>
      </c>
    </row>
    <row r="171" spans="1:6">
      <c r="B171" s="398"/>
    </row>
    <row r="172" spans="1:6">
      <c r="A172" s="359" t="s">
        <v>781</v>
      </c>
      <c r="B172" s="398" t="s">
        <v>136</v>
      </c>
      <c r="C172" s="67" t="s">
        <v>55</v>
      </c>
      <c r="D172" s="334">
        <v>1</v>
      </c>
      <c r="F172" s="332">
        <f>+D172*E172</f>
        <v>0</v>
      </c>
    </row>
    <row r="173" spans="1:6">
      <c r="A173" s="419"/>
      <c r="B173" s="398"/>
    </row>
    <row r="174" spans="1:6">
      <c r="A174" s="359" t="s">
        <v>782</v>
      </c>
      <c r="B174" s="398" t="s">
        <v>137</v>
      </c>
      <c r="C174" s="67" t="s">
        <v>55</v>
      </c>
      <c r="D174" s="334">
        <v>120</v>
      </c>
      <c r="F174" s="332">
        <f>+D174*E174</f>
        <v>0</v>
      </c>
    </row>
    <row r="175" spans="1:6">
      <c r="B175" s="398"/>
    </row>
    <row r="176" spans="1:6">
      <c r="A176" s="419" t="s">
        <v>783</v>
      </c>
      <c r="B176" s="398" t="s">
        <v>138</v>
      </c>
      <c r="C176" s="67" t="s">
        <v>54</v>
      </c>
      <c r="D176" s="334">
        <v>1</v>
      </c>
      <c r="F176" s="332">
        <f>+D176*E176</f>
        <v>0</v>
      </c>
    </row>
    <row r="177" spans="1:6">
      <c r="B177" s="398"/>
    </row>
    <row r="178" spans="1:6">
      <c r="A178" s="359" t="s">
        <v>784</v>
      </c>
      <c r="B178" s="398" t="s">
        <v>139</v>
      </c>
      <c r="C178" s="67" t="s">
        <v>54</v>
      </c>
      <c r="D178" s="334">
        <v>1</v>
      </c>
      <c r="F178" s="332">
        <f>+D178*E178</f>
        <v>0</v>
      </c>
    </row>
    <row r="179" spans="1:6">
      <c r="A179" s="419"/>
      <c r="B179" s="398"/>
    </row>
    <row r="180" spans="1:6">
      <c r="B180" s="388" t="s">
        <v>140</v>
      </c>
    </row>
    <row r="181" spans="1:6">
      <c r="B181" s="398"/>
    </row>
    <row r="182" spans="1:6">
      <c r="A182" s="419" t="s">
        <v>785</v>
      </c>
      <c r="B182" s="398" t="s">
        <v>141</v>
      </c>
    </row>
    <row r="183" spans="1:6">
      <c r="B183" s="398" t="s">
        <v>142</v>
      </c>
      <c r="C183" s="67" t="s">
        <v>54</v>
      </c>
      <c r="D183" s="334">
        <v>1</v>
      </c>
      <c r="F183" s="332">
        <f>+D183*E183</f>
        <v>0</v>
      </c>
    </row>
    <row r="184" spans="1:6">
      <c r="B184" s="398"/>
    </row>
    <row r="185" spans="1:6">
      <c r="B185" s="388" t="s">
        <v>143</v>
      </c>
      <c r="F185" s="389"/>
    </row>
    <row r="186" spans="1:6">
      <c r="B186" s="398"/>
    </row>
    <row r="187" spans="1:6">
      <c r="A187" s="359" t="s">
        <v>786</v>
      </c>
      <c r="B187" s="398" t="s">
        <v>144</v>
      </c>
    </row>
    <row r="188" spans="1:6">
      <c r="A188" s="419"/>
      <c r="B188" s="398" t="s">
        <v>142</v>
      </c>
      <c r="C188" s="67" t="s">
        <v>54</v>
      </c>
      <c r="D188" s="334">
        <v>1</v>
      </c>
      <c r="F188" s="332">
        <f>+D188*E188</f>
        <v>0</v>
      </c>
    </row>
    <row r="189" spans="1:6">
      <c r="A189" s="419"/>
      <c r="B189" s="398"/>
    </row>
    <row r="190" spans="1:6">
      <c r="A190" s="419"/>
      <c r="B190" s="116"/>
      <c r="F190" s="389"/>
    </row>
    <row r="191" spans="1:6">
      <c r="A191" s="419"/>
      <c r="B191" s="388" t="s">
        <v>808</v>
      </c>
      <c r="F191" s="389"/>
    </row>
    <row r="192" spans="1:6">
      <c r="A192" s="419"/>
      <c r="B192" s="398"/>
    </row>
    <row r="193" spans="1:6">
      <c r="B193" s="388" t="s">
        <v>491</v>
      </c>
      <c r="D193" s="399"/>
    </row>
    <row r="194" spans="1:6">
      <c r="A194" s="419"/>
      <c r="B194" s="388"/>
      <c r="D194" s="399"/>
    </row>
    <row r="195" spans="1:6">
      <c r="A195" s="419"/>
      <c r="B195" s="398"/>
      <c r="D195" s="399"/>
    </row>
    <row r="196" spans="1:6" ht="33">
      <c r="A196" s="359" t="s">
        <v>787</v>
      </c>
      <c r="B196" s="398" t="s">
        <v>148</v>
      </c>
      <c r="D196" s="399"/>
    </row>
    <row r="197" spans="1:6" ht="33">
      <c r="B197" s="398" t="s">
        <v>149</v>
      </c>
      <c r="D197" s="399"/>
    </row>
    <row r="198" spans="1:6" ht="33">
      <c r="A198" s="419"/>
      <c r="B198" s="398" t="s">
        <v>492</v>
      </c>
      <c r="D198" s="399"/>
    </row>
    <row r="199" spans="1:6" ht="33">
      <c r="B199" s="398" t="s">
        <v>493</v>
      </c>
      <c r="D199" s="399"/>
    </row>
    <row r="200" spans="1:6" s="55" customFormat="1">
      <c r="A200" s="419"/>
      <c r="B200" s="398" t="s">
        <v>150</v>
      </c>
      <c r="C200" s="67"/>
      <c r="D200" s="399"/>
      <c r="E200" s="240"/>
      <c r="F200" s="332"/>
    </row>
    <row r="201" spans="1:6" s="71" customFormat="1">
      <c r="A201" s="368"/>
      <c r="B201" s="398" t="s">
        <v>494</v>
      </c>
      <c r="C201" s="67" t="s">
        <v>55</v>
      </c>
      <c r="D201" s="399">
        <v>1</v>
      </c>
      <c r="E201" s="240"/>
      <c r="F201" s="332">
        <f>+D201*E201</f>
        <v>0</v>
      </c>
    </row>
    <row r="202" spans="1:6">
      <c r="B202" s="363" t="s">
        <v>151</v>
      </c>
      <c r="D202" s="399"/>
    </row>
    <row r="203" spans="1:6">
      <c r="A203" s="419"/>
      <c r="B203" s="363"/>
      <c r="D203" s="399"/>
    </row>
    <row r="204" spans="1:6">
      <c r="A204" s="359" t="s">
        <v>788</v>
      </c>
      <c r="B204" s="116" t="s">
        <v>152</v>
      </c>
    </row>
    <row r="205" spans="1:6" s="55" customFormat="1">
      <c r="A205" s="419"/>
      <c r="B205" s="116" t="s">
        <v>153</v>
      </c>
      <c r="C205" s="67" t="s">
        <v>55</v>
      </c>
      <c r="D205" s="334">
        <v>1</v>
      </c>
      <c r="E205" s="240"/>
      <c r="F205" s="332">
        <f>+D205*E205</f>
        <v>0</v>
      </c>
    </row>
    <row r="206" spans="1:6" s="71" customFormat="1">
      <c r="A206" s="368"/>
      <c r="B206" s="116"/>
      <c r="C206" s="67"/>
      <c r="D206" s="334"/>
      <c r="E206" s="240"/>
      <c r="F206" s="332"/>
    </row>
    <row r="207" spans="1:6">
      <c r="A207" s="359" t="s">
        <v>789</v>
      </c>
      <c r="B207" s="116" t="s">
        <v>503</v>
      </c>
    </row>
    <row r="208" spans="1:6" s="55" customFormat="1">
      <c r="A208" s="419"/>
      <c r="B208" s="116" t="s">
        <v>504</v>
      </c>
      <c r="C208" s="67" t="s">
        <v>55</v>
      </c>
      <c r="D208" s="334">
        <v>2</v>
      </c>
      <c r="E208" s="240"/>
      <c r="F208" s="332">
        <f>+D208*E208</f>
        <v>0</v>
      </c>
    </row>
    <row r="209" spans="1:7" s="55" customFormat="1" ht="82.5">
      <c r="A209" s="419"/>
      <c r="B209" s="116" t="s">
        <v>505</v>
      </c>
      <c r="C209" s="67"/>
      <c r="D209" s="334"/>
      <c r="E209" s="240"/>
      <c r="F209" s="332"/>
    </row>
    <row r="210" spans="1:7" s="55" customFormat="1">
      <c r="A210" s="419"/>
      <c r="B210" s="116"/>
      <c r="C210" s="67"/>
      <c r="D210" s="334"/>
      <c r="E210" s="240"/>
      <c r="F210" s="332"/>
    </row>
    <row r="211" spans="1:7" s="55" customFormat="1" ht="33">
      <c r="A211" s="419" t="s">
        <v>790</v>
      </c>
      <c r="B211" s="116" t="s">
        <v>506</v>
      </c>
      <c r="C211" s="67" t="s">
        <v>55</v>
      </c>
      <c r="D211" s="334">
        <v>2</v>
      </c>
      <c r="E211" s="240"/>
      <c r="F211" s="332">
        <f>+D211*E211</f>
        <v>0</v>
      </c>
    </row>
    <row r="212" spans="1:7" s="55" customFormat="1">
      <c r="A212" s="419"/>
      <c r="B212" s="116"/>
      <c r="C212" s="67"/>
      <c r="D212" s="334"/>
      <c r="E212" s="240"/>
      <c r="F212" s="332"/>
    </row>
    <row r="213" spans="1:7" s="55" customFormat="1">
      <c r="A213" s="419"/>
      <c r="B213" s="116"/>
      <c r="C213" s="67"/>
      <c r="D213" s="334"/>
      <c r="E213" s="240"/>
      <c r="F213" s="332"/>
    </row>
    <row r="214" spans="1:7">
      <c r="A214" s="359" t="s">
        <v>791</v>
      </c>
      <c r="B214" s="116" t="s">
        <v>154</v>
      </c>
    </row>
    <row r="215" spans="1:7">
      <c r="A215" s="419"/>
      <c r="B215" s="116" t="s">
        <v>155</v>
      </c>
      <c r="C215" s="67" t="s">
        <v>55</v>
      </c>
      <c r="D215" s="334">
        <v>18</v>
      </c>
      <c r="F215" s="332">
        <f>+D215*E215</f>
        <v>0</v>
      </c>
    </row>
    <row r="216" spans="1:7">
      <c r="A216" s="419"/>
      <c r="B216" s="363"/>
      <c r="D216" s="399"/>
    </row>
    <row r="217" spans="1:7">
      <c r="A217" s="359" t="s">
        <v>792</v>
      </c>
      <c r="B217" s="398" t="s">
        <v>156</v>
      </c>
      <c r="D217" s="399"/>
    </row>
    <row r="218" spans="1:7" s="44" customFormat="1">
      <c r="A218" s="361"/>
      <c r="B218" s="398" t="s">
        <v>157</v>
      </c>
      <c r="C218" s="67" t="s">
        <v>55</v>
      </c>
      <c r="D218" s="399">
        <v>3</v>
      </c>
      <c r="E218" s="240"/>
      <c r="F218" s="332">
        <f>+D218*E218</f>
        <v>0</v>
      </c>
      <c r="G218" s="55"/>
    </row>
    <row r="219" spans="1:7" s="44" customFormat="1">
      <c r="A219" s="361"/>
      <c r="B219" s="398"/>
      <c r="C219" s="67"/>
      <c r="D219" s="399"/>
      <c r="E219" s="240"/>
      <c r="F219" s="417"/>
      <c r="G219" s="55"/>
    </row>
    <row r="220" spans="1:7" s="44" customFormat="1">
      <c r="A220" s="361" t="s">
        <v>793</v>
      </c>
      <c r="B220" s="398" t="s">
        <v>158</v>
      </c>
      <c r="C220" s="67" t="s">
        <v>55</v>
      </c>
      <c r="D220" s="399">
        <v>6</v>
      </c>
      <c r="E220" s="240"/>
      <c r="F220" s="332">
        <f>+D220*E220</f>
        <v>0</v>
      </c>
      <c r="G220" s="55"/>
    </row>
    <row r="221" spans="1:7">
      <c r="B221" s="398"/>
      <c r="D221" s="399"/>
    </row>
    <row r="222" spans="1:7" s="44" customFormat="1">
      <c r="A222" s="361" t="s">
        <v>794</v>
      </c>
      <c r="B222" s="398" t="s">
        <v>159</v>
      </c>
      <c r="C222" s="67" t="s">
        <v>55</v>
      </c>
      <c r="D222" s="399">
        <v>18</v>
      </c>
      <c r="E222" s="240"/>
      <c r="F222" s="332">
        <f>+D222*E222</f>
        <v>0</v>
      </c>
      <c r="G222" s="55"/>
    </row>
    <row r="223" spans="1:7" s="44" customFormat="1">
      <c r="A223" s="361"/>
      <c r="B223" s="398"/>
      <c r="C223" s="67"/>
      <c r="D223" s="399"/>
      <c r="E223" s="240"/>
      <c r="F223" s="332"/>
      <c r="G223" s="55"/>
    </row>
    <row r="224" spans="1:7" s="44" customFormat="1">
      <c r="A224" s="361" t="s">
        <v>795</v>
      </c>
      <c r="B224" s="398" t="s">
        <v>160</v>
      </c>
      <c r="C224" s="67" t="s">
        <v>55</v>
      </c>
      <c r="D224" s="399">
        <v>1</v>
      </c>
      <c r="E224" s="240"/>
      <c r="F224" s="332">
        <f>+D224*E224</f>
        <v>0</v>
      </c>
      <c r="G224" s="55"/>
    </row>
    <row r="225" spans="1:7" s="44" customFormat="1">
      <c r="A225" s="361"/>
      <c r="B225" s="398"/>
      <c r="C225" s="67"/>
      <c r="D225" s="399"/>
      <c r="E225" s="240"/>
      <c r="F225" s="332"/>
      <c r="G225" s="55"/>
    </row>
    <row r="226" spans="1:7" s="44" customFormat="1">
      <c r="A226" s="361" t="s">
        <v>796</v>
      </c>
      <c r="B226" s="398" t="s">
        <v>161</v>
      </c>
      <c r="C226" s="67" t="s">
        <v>78</v>
      </c>
      <c r="D226" s="399">
        <v>25</v>
      </c>
      <c r="E226" s="240"/>
      <c r="F226" s="332">
        <f>+D226*E226</f>
        <v>0</v>
      </c>
      <c r="G226" s="55"/>
    </row>
    <row r="227" spans="1:7">
      <c r="A227" s="361"/>
      <c r="B227" s="398"/>
      <c r="D227" s="399"/>
    </row>
    <row r="228" spans="1:7">
      <c r="A228" s="359" t="s">
        <v>797</v>
      </c>
      <c r="B228" s="398" t="s">
        <v>162</v>
      </c>
      <c r="D228" s="399"/>
    </row>
    <row r="229" spans="1:7">
      <c r="A229" s="419"/>
      <c r="B229" s="398" t="s">
        <v>163</v>
      </c>
      <c r="C229" s="67" t="s">
        <v>55</v>
      </c>
      <c r="D229" s="399">
        <v>1</v>
      </c>
      <c r="F229" s="332">
        <f>+D229*E229</f>
        <v>0</v>
      </c>
    </row>
    <row r="230" spans="1:7">
      <c r="B230" s="398"/>
      <c r="D230" s="399"/>
    </row>
    <row r="231" spans="1:7" s="44" customFormat="1">
      <c r="A231" s="361" t="s">
        <v>798</v>
      </c>
      <c r="B231" s="398" t="s">
        <v>164</v>
      </c>
      <c r="C231" s="67"/>
      <c r="D231" s="399"/>
      <c r="E231" s="240"/>
      <c r="F231" s="332"/>
      <c r="G231" s="55"/>
    </row>
    <row r="232" spans="1:7" s="44" customFormat="1">
      <c r="A232" s="419"/>
      <c r="B232" s="398" t="s">
        <v>165</v>
      </c>
      <c r="C232" s="67" t="s">
        <v>55</v>
      </c>
      <c r="D232" s="399">
        <v>1</v>
      </c>
      <c r="E232" s="240"/>
      <c r="F232" s="332">
        <f>+D232*E232</f>
        <v>0</v>
      </c>
      <c r="G232" s="55"/>
    </row>
    <row r="233" spans="1:7" s="44" customFormat="1">
      <c r="A233" s="361"/>
      <c r="B233" s="398"/>
      <c r="C233" s="67"/>
      <c r="D233" s="399"/>
      <c r="E233" s="240"/>
      <c r="F233" s="332"/>
      <c r="G233" s="55"/>
    </row>
    <row r="234" spans="1:7" s="44" customFormat="1">
      <c r="A234" s="361" t="s">
        <v>799</v>
      </c>
      <c r="B234" s="398" t="s">
        <v>738</v>
      </c>
      <c r="C234" s="67" t="s">
        <v>55</v>
      </c>
      <c r="D234" s="399">
        <v>1</v>
      </c>
      <c r="E234" s="240"/>
      <c r="F234" s="332">
        <f>+D234*E234</f>
        <v>0</v>
      </c>
      <c r="G234" s="55"/>
    </row>
    <row r="235" spans="1:7" s="44" customFormat="1">
      <c r="A235" s="361"/>
      <c r="B235" s="398"/>
      <c r="C235" s="67"/>
      <c r="D235" s="399"/>
      <c r="E235" s="240"/>
      <c r="F235" s="332"/>
      <c r="G235" s="55"/>
    </row>
    <row r="236" spans="1:7" s="44" customFormat="1">
      <c r="A236" s="361" t="s">
        <v>800</v>
      </c>
      <c r="B236" s="398" t="s">
        <v>166</v>
      </c>
      <c r="C236" s="67" t="s">
        <v>55</v>
      </c>
      <c r="D236" s="399">
        <v>6</v>
      </c>
      <c r="E236" s="240"/>
      <c r="F236" s="332">
        <f>+D236*E236</f>
        <v>0</v>
      </c>
      <c r="G236" s="55"/>
    </row>
    <row r="237" spans="1:7" s="44" customFormat="1">
      <c r="A237" s="361"/>
      <c r="B237" s="398"/>
      <c r="C237" s="67"/>
      <c r="D237" s="399"/>
      <c r="E237" s="240"/>
      <c r="F237" s="332"/>
      <c r="G237" s="55"/>
    </row>
    <row r="238" spans="1:7" s="44" customFormat="1">
      <c r="A238" s="361" t="s">
        <v>801</v>
      </c>
      <c r="B238" s="398" t="s">
        <v>167</v>
      </c>
      <c r="C238" s="67"/>
      <c r="D238" s="399"/>
      <c r="E238" s="240"/>
      <c r="F238" s="332"/>
      <c r="G238" s="55"/>
    </row>
    <row r="239" spans="1:7" s="44" customFormat="1">
      <c r="A239" s="361"/>
      <c r="B239" s="116" t="s">
        <v>168</v>
      </c>
      <c r="C239" s="67"/>
      <c r="D239" s="334"/>
      <c r="E239" s="240"/>
      <c r="F239" s="332"/>
      <c r="G239" s="55"/>
    </row>
    <row r="240" spans="1:7" s="44" customFormat="1">
      <c r="A240" s="361"/>
      <c r="B240" s="398" t="s">
        <v>169</v>
      </c>
      <c r="C240" s="67" t="s">
        <v>78</v>
      </c>
      <c r="D240" s="399">
        <v>510</v>
      </c>
      <c r="E240" s="240"/>
      <c r="F240" s="332">
        <f>+D240*E240</f>
        <v>0</v>
      </c>
      <c r="G240" s="55"/>
    </row>
    <row r="241" spans="1:7" s="44" customFormat="1">
      <c r="A241" s="359"/>
      <c r="B241" s="398"/>
      <c r="C241" s="67"/>
      <c r="D241" s="399"/>
      <c r="E241" s="240"/>
      <c r="F241" s="332"/>
      <c r="G241" s="55"/>
    </row>
    <row r="242" spans="1:7" s="44" customFormat="1">
      <c r="A242" s="361" t="s">
        <v>802</v>
      </c>
      <c r="B242" s="398" t="s">
        <v>170</v>
      </c>
      <c r="C242" s="67"/>
      <c r="D242" s="399"/>
      <c r="E242" s="240"/>
      <c r="F242" s="332"/>
      <c r="G242" s="55"/>
    </row>
    <row r="243" spans="1:7" s="44" customFormat="1">
      <c r="A243" s="361"/>
      <c r="B243" s="398" t="s">
        <v>171</v>
      </c>
      <c r="C243" s="67" t="s">
        <v>55</v>
      </c>
      <c r="D243" s="399">
        <v>18</v>
      </c>
      <c r="E243" s="240"/>
      <c r="F243" s="332">
        <f>+D243*E243</f>
        <v>0</v>
      </c>
      <c r="G243" s="55"/>
    </row>
    <row r="244" spans="1:7" s="71" customFormat="1">
      <c r="A244" s="368"/>
      <c r="B244" s="398"/>
      <c r="C244" s="67"/>
      <c r="D244" s="399"/>
      <c r="E244" s="240"/>
      <c r="F244" s="332"/>
    </row>
    <row r="245" spans="1:7">
      <c r="A245" s="359" t="s">
        <v>803</v>
      </c>
      <c r="B245" s="398" t="s">
        <v>172</v>
      </c>
      <c r="D245" s="399"/>
    </row>
    <row r="246" spans="1:7">
      <c r="B246" s="398" t="s">
        <v>739</v>
      </c>
      <c r="C246" s="67" t="s">
        <v>78</v>
      </c>
      <c r="D246" s="399">
        <v>510</v>
      </c>
      <c r="F246" s="332">
        <f>+D246*E246</f>
        <v>0</v>
      </c>
    </row>
    <row r="247" spans="1:7">
      <c r="B247" s="398"/>
      <c r="D247" s="399"/>
    </row>
    <row r="248" spans="1:7" ht="33">
      <c r="A248" s="359" t="s">
        <v>804</v>
      </c>
      <c r="B248" s="398" t="s">
        <v>93</v>
      </c>
      <c r="D248" s="399"/>
    </row>
    <row r="249" spans="1:7">
      <c r="B249" s="398" t="s">
        <v>173</v>
      </c>
      <c r="C249" s="67" t="s">
        <v>78</v>
      </c>
      <c r="D249" s="399">
        <v>20</v>
      </c>
      <c r="F249" s="332">
        <f>+D249*E249</f>
        <v>0</v>
      </c>
    </row>
    <row r="250" spans="1:7">
      <c r="A250" s="419"/>
      <c r="B250" s="398"/>
      <c r="D250" s="399"/>
    </row>
    <row r="251" spans="1:7">
      <c r="A251" s="419" t="s">
        <v>805</v>
      </c>
      <c r="B251" s="398" t="s">
        <v>174</v>
      </c>
      <c r="C251" s="67" t="s">
        <v>54</v>
      </c>
      <c r="D251" s="399">
        <v>1</v>
      </c>
      <c r="F251" s="332">
        <f>+D251*E251</f>
        <v>0</v>
      </c>
    </row>
    <row r="252" spans="1:7">
      <c r="B252" s="398"/>
      <c r="D252" s="399"/>
    </row>
    <row r="253" spans="1:7">
      <c r="A253" s="359" t="s">
        <v>806</v>
      </c>
      <c r="B253" s="398" t="s">
        <v>147</v>
      </c>
      <c r="C253" s="67" t="s">
        <v>54</v>
      </c>
      <c r="D253" s="399">
        <v>1</v>
      </c>
      <c r="F253" s="332">
        <f>+D253*E253</f>
        <v>0</v>
      </c>
    </row>
    <row r="254" spans="1:7">
      <c r="B254" s="398"/>
      <c r="D254" s="399"/>
    </row>
    <row r="255" spans="1:7" s="44" customFormat="1">
      <c r="A255" s="361"/>
      <c r="B255" s="72"/>
      <c r="C255" s="67"/>
      <c r="D255" s="334"/>
      <c r="E255" s="240"/>
      <c r="F255" s="332"/>
      <c r="G255" s="55"/>
    </row>
    <row r="256" spans="1:7" s="44" customFormat="1">
      <c r="A256" s="361"/>
      <c r="B256" s="388" t="s">
        <v>807</v>
      </c>
      <c r="C256" s="67"/>
      <c r="D256" s="334"/>
      <c r="E256" s="240"/>
      <c r="F256" s="332"/>
      <c r="G256" s="55"/>
    </row>
    <row r="257" spans="1:6">
      <c r="D257" s="399"/>
    </row>
    <row r="258" spans="1:6">
      <c r="A258" s="359" t="s">
        <v>809</v>
      </c>
      <c r="B258" s="116" t="s">
        <v>175</v>
      </c>
    </row>
    <row r="259" spans="1:6">
      <c r="B259" s="116" t="s">
        <v>168</v>
      </c>
    </row>
    <row r="260" spans="1:6">
      <c r="B260" s="398" t="s">
        <v>176</v>
      </c>
      <c r="C260" s="67" t="s">
        <v>78</v>
      </c>
      <c r="D260" s="399">
        <v>450</v>
      </c>
      <c r="F260" s="332">
        <f>+D260*E260</f>
        <v>0</v>
      </c>
    </row>
    <row r="261" spans="1:6">
      <c r="B261" s="116"/>
    </row>
    <row r="262" spans="1:6">
      <c r="A262" s="359" t="s">
        <v>810</v>
      </c>
      <c r="B262" s="398" t="s">
        <v>172</v>
      </c>
    </row>
    <row r="263" spans="1:6">
      <c r="B263" s="398" t="s">
        <v>734</v>
      </c>
      <c r="C263" s="67" t="s">
        <v>78</v>
      </c>
      <c r="D263" s="334">
        <v>450</v>
      </c>
      <c r="F263" s="332">
        <f>+D263*E263</f>
        <v>0</v>
      </c>
    </row>
    <row r="264" spans="1:6">
      <c r="B264" s="398"/>
    </row>
    <row r="265" spans="1:6">
      <c r="A265" s="359" t="s">
        <v>811</v>
      </c>
      <c r="B265" s="116" t="s">
        <v>147</v>
      </c>
      <c r="C265" s="67" t="s">
        <v>54</v>
      </c>
      <c r="D265" s="334">
        <v>1</v>
      </c>
      <c r="F265" s="332">
        <f>+D265*E265</f>
        <v>0</v>
      </c>
    </row>
    <row r="266" spans="1:6">
      <c r="B266" s="398"/>
    </row>
    <row r="267" spans="1:6">
      <c r="A267" s="419"/>
    </row>
    <row r="268" spans="1:6">
      <c r="B268" s="388" t="s">
        <v>812</v>
      </c>
    </row>
    <row r="269" spans="1:6">
      <c r="A269" s="419"/>
      <c r="B269" s="388" t="s">
        <v>177</v>
      </c>
    </row>
    <row r="270" spans="1:6">
      <c r="A270" s="419"/>
      <c r="D270" s="399"/>
    </row>
    <row r="271" spans="1:6">
      <c r="A271" s="359" t="s">
        <v>813</v>
      </c>
      <c r="B271" s="72" t="s">
        <v>145</v>
      </c>
      <c r="C271" s="67" t="s">
        <v>55</v>
      </c>
      <c r="D271" s="399">
        <v>1</v>
      </c>
      <c r="F271" s="332">
        <f>+D271*E271</f>
        <v>0</v>
      </c>
    </row>
    <row r="272" spans="1:6">
      <c r="B272" s="72" t="s">
        <v>146</v>
      </c>
      <c r="D272" s="399"/>
    </row>
    <row r="273" spans="1:7" s="44" customFormat="1">
      <c r="A273" s="361"/>
      <c r="B273" s="72"/>
      <c r="C273" s="67"/>
      <c r="D273" s="399"/>
      <c r="E273" s="240"/>
      <c r="F273" s="332"/>
      <c r="G273" s="55"/>
    </row>
    <row r="274" spans="1:7" s="55" customFormat="1" ht="33">
      <c r="A274" s="359" t="s">
        <v>814</v>
      </c>
      <c r="B274" s="398" t="s">
        <v>178</v>
      </c>
      <c r="C274" s="67" t="s">
        <v>55</v>
      </c>
      <c r="D274" s="399">
        <v>1</v>
      </c>
      <c r="E274" s="414"/>
      <c r="F274" s="332">
        <f>+D274*E274</f>
        <v>0</v>
      </c>
    </row>
    <row r="275" spans="1:7">
      <c r="A275" s="419"/>
      <c r="B275" s="398" t="s">
        <v>179</v>
      </c>
      <c r="D275" s="399"/>
      <c r="E275" s="414"/>
    </row>
    <row r="276" spans="1:7">
      <c r="B276" s="398"/>
      <c r="D276" s="399"/>
      <c r="E276" s="414"/>
    </row>
    <row r="277" spans="1:7">
      <c r="A277" s="419" t="s">
        <v>815</v>
      </c>
      <c r="B277" s="398" t="s">
        <v>180</v>
      </c>
      <c r="C277" s="67" t="s">
        <v>55</v>
      </c>
      <c r="D277" s="334">
        <v>7</v>
      </c>
      <c r="E277" s="414"/>
      <c r="F277" s="332">
        <f>+D277*E277</f>
        <v>0</v>
      </c>
    </row>
    <row r="278" spans="1:7">
      <c r="A278" s="419"/>
      <c r="B278" s="398" t="s">
        <v>181</v>
      </c>
      <c r="E278" s="414"/>
    </row>
    <row r="279" spans="1:7">
      <c r="A279" s="419"/>
      <c r="B279" s="398" t="s">
        <v>182</v>
      </c>
      <c r="E279" s="414"/>
    </row>
    <row r="280" spans="1:7">
      <c r="A280" s="419"/>
      <c r="B280" s="398" t="s">
        <v>183</v>
      </c>
      <c r="E280" s="414"/>
    </row>
    <row r="281" spans="1:7">
      <c r="A281" s="419"/>
      <c r="B281" s="398" t="s">
        <v>184</v>
      </c>
      <c r="E281" s="414"/>
    </row>
    <row r="282" spans="1:7">
      <c r="A282" s="419"/>
      <c r="E282" s="414"/>
    </row>
    <row r="283" spans="1:7">
      <c r="A283" s="419" t="s">
        <v>816</v>
      </c>
      <c r="B283" s="398" t="s">
        <v>495</v>
      </c>
      <c r="C283" s="67" t="s">
        <v>55</v>
      </c>
      <c r="D283" s="399">
        <v>2</v>
      </c>
      <c r="E283" s="414"/>
      <c r="F283" s="332">
        <f>+D283*E283</f>
        <v>0</v>
      </c>
    </row>
    <row r="284" spans="1:7">
      <c r="B284" s="398" t="s">
        <v>496</v>
      </c>
      <c r="D284" s="399"/>
      <c r="E284" s="414"/>
    </row>
    <row r="285" spans="1:7">
      <c r="A285" s="419"/>
      <c r="B285" s="398" t="s">
        <v>497</v>
      </c>
      <c r="D285" s="399"/>
      <c r="E285" s="414"/>
    </row>
    <row r="286" spans="1:7">
      <c r="A286" s="419"/>
      <c r="B286" s="398" t="s">
        <v>498</v>
      </c>
      <c r="D286" s="399"/>
      <c r="E286" s="414"/>
    </row>
    <row r="287" spans="1:7">
      <c r="A287" s="419"/>
      <c r="B287" s="398"/>
      <c r="D287" s="399"/>
      <c r="E287" s="414"/>
    </row>
    <row r="288" spans="1:7">
      <c r="A288" s="419" t="s">
        <v>817</v>
      </c>
      <c r="B288" s="116" t="s">
        <v>185</v>
      </c>
      <c r="C288" s="67" t="s">
        <v>55</v>
      </c>
      <c r="D288" s="334">
        <v>1</v>
      </c>
      <c r="E288" s="414"/>
      <c r="F288" s="332">
        <f>+D288*E288</f>
        <v>0</v>
      </c>
    </row>
    <row r="289" spans="1:7">
      <c r="A289" s="419"/>
      <c r="B289" s="116"/>
      <c r="E289" s="414"/>
    </row>
    <row r="290" spans="1:7">
      <c r="A290" s="359" t="s">
        <v>818</v>
      </c>
      <c r="B290" s="116" t="s">
        <v>186</v>
      </c>
      <c r="C290" s="67" t="s">
        <v>78</v>
      </c>
      <c r="D290" s="334">
        <v>290</v>
      </c>
      <c r="F290" s="332">
        <f>+D290*E290</f>
        <v>0</v>
      </c>
    </row>
    <row r="291" spans="1:7">
      <c r="B291" s="398"/>
    </row>
    <row r="292" spans="1:7" s="55" customFormat="1">
      <c r="A292" s="359" t="s">
        <v>819</v>
      </c>
      <c r="B292" s="398" t="s">
        <v>98</v>
      </c>
      <c r="C292" s="67"/>
      <c r="D292" s="334"/>
      <c r="E292" s="414"/>
      <c r="F292" s="332"/>
    </row>
    <row r="293" spans="1:7" s="71" customFormat="1">
      <c r="A293" s="368"/>
      <c r="B293" s="398" t="s">
        <v>734</v>
      </c>
      <c r="C293" s="67" t="s">
        <v>78</v>
      </c>
      <c r="D293" s="334">
        <v>290</v>
      </c>
      <c r="E293" s="240"/>
      <c r="F293" s="332">
        <f>+D293*E293</f>
        <v>0</v>
      </c>
    </row>
    <row r="294" spans="1:7">
      <c r="B294" s="398"/>
      <c r="E294" s="414"/>
    </row>
    <row r="295" spans="1:7" ht="33">
      <c r="A295" s="359" t="s">
        <v>820</v>
      </c>
      <c r="B295" s="398" t="s">
        <v>507</v>
      </c>
      <c r="C295" s="67" t="s">
        <v>54</v>
      </c>
      <c r="D295" s="334">
        <v>1</v>
      </c>
      <c r="E295" s="414"/>
      <c r="F295" s="332">
        <f>+D295*E295</f>
        <v>0</v>
      </c>
    </row>
    <row r="296" spans="1:7">
      <c r="B296" s="398"/>
      <c r="E296" s="414"/>
    </row>
    <row r="297" spans="1:7" s="44" customFormat="1">
      <c r="A297" s="361" t="s">
        <v>821</v>
      </c>
      <c r="B297" s="116" t="s">
        <v>147</v>
      </c>
      <c r="C297" s="67" t="s">
        <v>54</v>
      </c>
      <c r="D297" s="334">
        <v>1</v>
      </c>
      <c r="E297" s="240"/>
      <c r="F297" s="332">
        <f>+D297*E297</f>
        <v>0</v>
      </c>
      <c r="G297" s="55"/>
    </row>
    <row r="298" spans="1:7" s="44" customFormat="1">
      <c r="A298" s="359"/>
      <c r="B298" s="72"/>
      <c r="C298" s="67"/>
      <c r="D298" s="334"/>
      <c r="E298" s="240"/>
      <c r="F298" s="332"/>
      <c r="G298" s="55"/>
    </row>
    <row r="299" spans="1:7">
      <c r="A299" s="361"/>
      <c r="B299" s="388" t="s">
        <v>822</v>
      </c>
    </row>
    <row r="301" spans="1:7">
      <c r="A301" s="359" t="s">
        <v>823</v>
      </c>
      <c r="B301" s="116" t="s">
        <v>187</v>
      </c>
    </row>
    <row r="302" spans="1:7">
      <c r="A302" s="368"/>
      <c r="B302" s="116" t="s">
        <v>188</v>
      </c>
      <c r="C302" s="67" t="s">
        <v>55</v>
      </c>
      <c r="D302" s="334">
        <v>1</v>
      </c>
      <c r="F302" s="332">
        <f>+D302*E302</f>
        <v>0</v>
      </c>
    </row>
    <row r="303" spans="1:7">
      <c r="B303" s="116"/>
    </row>
    <row r="304" spans="1:7">
      <c r="A304" s="359" t="s">
        <v>824</v>
      </c>
      <c r="B304" s="116" t="s">
        <v>189</v>
      </c>
    </row>
    <row r="305" spans="1:7">
      <c r="B305" s="116" t="s">
        <v>190</v>
      </c>
      <c r="C305" s="67" t="s">
        <v>55</v>
      </c>
      <c r="D305" s="334">
        <v>2</v>
      </c>
      <c r="F305" s="332">
        <f>+D305*E305</f>
        <v>0</v>
      </c>
    </row>
    <row r="306" spans="1:7">
      <c r="B306" s="116" t="s">
        <v>191</v>
      </c>
      <c r="C306" s="67" t="s">
        <v>55</v>
      </c>
      <c r="D306" s="334">
        <v>1</v>
      </c>
      <c r="F306" s="332">
        <f>+D306*E306</f>
        <v>0</v>
      </c>
    </row>
    <row r="307" spans="1:7">
      <c r="B307" s="116" t="s">
        <v>192</v>
      </c>
      <c r="C307" s="67" t="s">
        <v>55</v>
      </c>
      <c r="D307" s="334">
        <v>1</v>
      </c>
      <c r="F307" s="332">
        <f>+D307*E307</f>
        <v>0</v>
      </c>
    </row>
    <row r="308" spans="1:7">
      <c r="B308" s="398" t="s">
        <v>193</v>
      </c>
      <c r="C308" s="67" t="s">
        <v>55</v>
      </c>
      <c r="D308" s="399">
        <v>1</v>
      </c>
      <c r="F308" s="332">
        <f>+D308*E308</f>
        <v>0</v>
      </c>
    </row>
    <row r="309" spans="1:7">
      <c r="B309" s="116"/>
    </row>
    <row r="310" spans="1:7">
      <c r="A310" s="359" t="s">
        <v>825</v>
      </c>
      <c r="B310" s="116" t="s">
        <v>499</v>
      </c>
      <c r="C310" s="67" t="s">
        <v>55</v>
      </c>
      <c r="D310" s="334">
        <v>1</v>
      </c>
      <c r="F310" s="332">
        <f>+D310*E310</f>
        <v>0</v>
      </c>
    </row>
    <row r="311" spans="1:7" s="44" customFormat="1">
      <c r="A311" s="359"/>
      <c r="B311" s="116"/>
      <c r="C311" s="67"/>
      <c r="D311" s="334"/>
      <c r="E311" s="240"/>
      <c r="F311" s="332"/>
      <c r="G311" s="55"/>
    </row>
    <row r="312" spans="1:7" s="44" customFormat="1">
      <c r="A312" s="359" t="s">
        <v>826</v>
      </c>
      <c r="B312" s="116" t="s">
        <v>194</v>
      </c>
      <c r="C312" s="67" t="s">
        <v>55</v>
      </c>
      <c r="D312" s="334">
        <v>2</v>
      </c>
      <c r="E312" s="240"/>
      <c r="F312" s="332">
        <f>+D312*E312</f>
        <v>0</v>
      </c>
      <c r="G312" s="55"/>
    </row>
    <row r="313" spans="1:7" s="44" customFormat="1">
      <c r="A313" s="359"/>
      <c r="B313" s="116"/>
      <c r="C313" s="67"/>
      <c r="D313" s="334"/>
      <c r="E313" s="240"/>
      <c r="F313" s="332"/>
      <c r="G313" s="55"/>
    </row>
    <row r="314" spans="1:7" s="55" customFormat="1" ht="33">
      <c r="A314" s="359" t="s">
        <v>827</v>
      </c>
      <c r="B314" s="116" t="s">
        <v>195</v>
      </c>
      <c r="C314" s="67"/>
      <c r="D314" s="334"/>
      <c r="E314" s="240"/>
      <c r="F314" s="332"/>
    </row>
    <row r="315" spans="1:7">
      <c r="B315" s="116" t="s">
        <v>196</v>
      </c>
    </row>
    <row r="316" spans="1:7">
      <c r="B316" s="116" t="s">
        <v>197</v>
      </c>
      <c r="C316" s="67" t="s">
        <v>55</v>
      </c>
      <c r="D316" s="334">
        <v>6</v>
      </c>
      <c r="F316" s="332">
        <f>+D316*E316</f>
        <v>0</v>
      </c>
    </row>
    <row r="317" spans="1:7">
      <c r="A317" s="361"/>
      <c r="B317" s="116"/>
    </row>
    <row r="318" spans="1:7" s="44" customFormat="1">
      <c r="A318" s="361" t="s">
        <v>828</v>
      </c>
      <c r="B318" s="116" t="s">
        <v>198</v>
      </c>
      <c r="C318" s="67"/>
      <c r="D318" s="334"/>
      <c r="E318" s="240"/>
      <c r="F318" s="332"/>
      <c r="G318" s="55"/>
    </row>
    <row r="319" spans="1:7">
      <c r="A319" s="361"/>
      <c r="B319" s="116" t="s">
        <v>500</v>
      </c>
      <c r="C319" s="67" t="s">
        <v>78</v>
      </c>
      <c r="D319" s="334">
        <v>145</v>
      </c>
      <c r="F319" s="332">
        <f>+D319*E319</f>
        <v>0</v>
      </c>
    </row>
    <row r="320" spans="1:7">
      <c r="B320" s="116"/>
    </row>
    <row r="321" spans="1:6">
      <c r="A321" s="359" t="s">
        <v>829</v>
      </c>
      <c r="B321" s="398" t="s">
        <v>199</v>
      </c>
      <c r="D321" s="399"/>
    </row>
    <row r="322" spans="1:6">
      <c r="B322" s="398" t="s">
        <v>734</v>
      </c>
      <c r="C322" s="67" t="s">
        <v>78</v>
      </c>
      <c r="D322" s="399">
        <v>295</v>
      </c>
      <c r="F322" s="332">
        <f>+D322*E322</f>
        <v>0</v>
      </c>
    </row>
    <row r="323" spans="1:6">
      <c r="B323" s="116"/>
    </row>
    <row r="324" spans="1:6">
      <c r="A324" s="361" t="s">
        <v>830</v>
      </c>
      <c r="B324" s="116" t="s">
        <v>147</v>
      </c>
      <c r="C324" s="67" t="s">
        <v>54</v>
      </c>
      <c r="D324" s="334">
        <v>1</v>
      </c>
      <c r="F324" s="332">
        <f>+D324*E324</f>
        <v>0</v>
      </c>
    </row>
    <row r="325" spans="1:6">
      <c r="B325" s="74"/>
      <c r="C325" s="75"/>
      <c r="D325" s="335"/>
      <c r="E325" s="241"/>
      <c r="F325" s="242"/>
    </row>
    <row r="326" spans="1:6" s="60" customFormat="1" ht="17.25" thickBot="1">
      <c r="A326" s="424"/>
      <c r="B326" s="89" t="s">
        <v>508</v>
      </c>
      <c r="C326" s="375"/>
      <c r="D326" s="376"/>
      <c r="E326" s="371"/>
      <c r="F326" s="372">
        <f>SUM(F3:F325)</f>
        <v>0</v>
      </c>
    </row>
    <row r="327" spans="1:6" ht="17.25" thickTop="1"/>
  </sheetData>
  <pageMargins left="0.7" right="0.7" top="0.75" bottom="0.75" header="0.3" footer="0.3"/>
  <pageSetup paperSize="9" scale="97" fitToHeight="0" orientation="portrait" r:id="rId1"/>
  <headerFooter>
    <oddHeader>&amp;R&amp;"Arial Narrow,Navadno"GRAJSKA KAVARNA - ELEKTROINSTALACIJE</oddHeader>
    <oddFooter>&amp;R&amp;"Arial Narrow,Navadno"&amp;P /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BA359"/>
  <sheetViews>
    <sheetView showZeros="0" topLeftCell="A342" workbookViewId="0">
      <selection activeCell="E354" sqref="E6:E354"/>
    </sheetView>
  </sheetViews>
  <sheetFormatPr defaultColWidth="9.140625" defaultRowHeight="16.5"/>
  <cols>
    <col min="1" max="1" width="4.7109375" style="81" customWidth="1"/>
    <col min="2" max="2" width="44.140625" style="80" customWidth="1"/>
    <col min="3" max="3" width="3.5703125" style="77" customWidth="1"/>
    <col min="4" max="4" width="13" style="84" customWidth="1"/>
    <col min="5" max="5" width="11.5703125" style="241" customWidth="1"/>
    <col min="6" max="6" width="13.140625" style="250" customWidth="1"/>
    <col min="7" max="16384" width="9.140625" style="79"/>
  </cols>
  <sheetData>
    <row r="2" spans="1:53" s="65" customFormat="1" ht="18.75">
      <c r="A2" s="113" t="s">
        <v>37</v>
      </c>
      <c r="B2" s="114" t="s">
        <v>38</v>
      </c>
      <c r="C2" s="67"/>
      <c r="D2" s="334"/>
      <c r="E2" s="240"/>
      <c r="F2" s="332"/>
    </row>
    <row r="3" spans="1:53" s="66" customFormat="1">
      <c r="A3" s="52"/>
      <c r="B3" s="49" t="s">
        <v>64</v>
      </c>
      <c r="C3" s="50" t="s">
        <v>65</v>
      </c>
      <c r="D3" s="318" t="s">
        <v>66</v>
      </c>
      <c r="E3" s="333" t="s">
        <v>70</v>
      </c>
      <c r="F3" s="333" t="s">
        <v>68</v>
      </c>
    </row>
    <row r="4" spans="1:53" s="248" customFormat="1" ht="20.25">
      <c r="A4" s="337"/>
      <c r="B4" s="357" t="s">
        <v>564</v>
      </c>
      <c r="C4" s="338"/>
      <c r="D4" s="339"/>
      <c r="E4" s="340"/>
      <c r="F4" s="340"/>
      <c r="G4" s="127"/>
      <c r="H4" s="127"/>
      <c r="I4" s="127"/>
      <c r="J4" s="127"/>
      <c r="K4" s="127"/>
      <c r="L4" s="127"/>
      <c r="M4" s="127"/>
      <c r="N4" s="127"/>
      <c r="O4" s="127"/>
      <c r="P4" s="127"/>
      <c r="Q4" s="127"/>
      <c r="R4" s="127"/>
      <c r="S4" s="127"/>
      <c r="T4" s="127"/>
      <c r="U4" s="127"/>
      <c r="V4" s="127"/>
      <c r="W4" s="127"/>
      <c r="X4" s="127"/>
      <c r="Y4" s="127"/>
      <c r="Z4" s="127"/>
      <c r="AA4" s="127"/>
      <c r="AB4" s="127"/>
      <c r="AC4" s="127"/>
      <c r="AD4" s="127"/>
      <c r="AE4" s="127"/>
      <c r="AF4" s="127"/>
      <c r="AG4" s="127"/>
      <c r="AH4" s="127"/>
      <c r="AI4" s="127"/>
      <c r="AJ4" s="127"/>
      <c r="AK4" s="127"/>
      <c r="AL4" s="127"/>
      <c r="AM4" s="127"/>
      <c r="AN4" s="127"/>
      <c r="AO4" s="127"/>
      <c r="AP4" s="127"/>
      <c r="AQ4" s="127"/>
      <c r="AR4" s="127"/>
      <c r="AS4" s="127"/>
      <c r="AT4" s="127"/>
      <c r="AU4" s="127"/>
      <c r="AV4" s="127"/>
      <c r="AW4" s="127"/>
      <c r="AX4" s="127"/>
      <c r="AY4" s="127"/>
      <c r="AZ4" s="127"/>
      <c r="BA4" s="127"/>
    </row>
    <row r="5" spans="1:53" s="248" customFormat="1" ht="20.25">
      <c r="A5" s="337"/>
      <c r="B5" s="357"/>
      <c r="C5" s="338"/>
      <c r="D5" s="339"/>
      <c r="E5" s="340"/>
      <c r="F5" s="340"/>
      <c r="G5" s="127"/>
      <c r="H5" s="127"/>
      <c r="I5" s="127"/>
      <c r="J5" s="127"/>
      <c r="K5" s="127"/>
      <c r="L5" s="127"/>
      <c r="M5" s="127"/>
      <c r="N5" s="127"/>
      <c r="O5" s="127"/>
      <c r="P5" s="127"/>
      <c r="Q5" s="127"/>
      <c r="R5" s="127"/>
      <c r="S5" s="127"/>
      <c r="T5" s="127"/>
      <c r="U5" s="127"/>
      <c r="V5" s="127"/>
      <c r="W5" s="127"/>
      <c r="X5" s="127"/>
      <c r="Y5" s="127"/>
      <c r="Z5" s="127"/>
      <c r="AA5" s="127"/>
      <c r="AB5" s="127"/>
      <c r="AC5" s="127"/>
      <c r="AD5" s="127"/>
      <c r="AE5" s="127"/>
      <c r="AF5" s="127"/>
      <c r="AG5" s="127"/>
      <c r="AH5" s="127"/>
      <c r="AI5" s="127"/>
      <c r="AJ5" s="127"/>
      <c r="AK5" s="127"/>
      <c r="AL5" s="127"/>
      <c r="AM5" s="127"/>
      <c r="AN5" s="127"/>
      <c r="AO5" s="127"/>
      <c r="AP5" s="127"/>
      <c r="AQ5" s="127"/>
      <c r="AR5" s="127"/>
      <c r="AS5" s="127"/>
      <c r="AT5" s="127"/>
      <c r="AU5" s="127"/>
      <c r="AV5" s="127"/>
      <c r="AW5" s="127"/>
      <c r="AX5" s="127"/>
      <c r="AY5" s="127"/>
      <c r="AZ5" s="127"/>
      <c r="BA5" s="127"/>
    </row>
    <row r="6" spans="1:53" s="248" customFormat="1" ht="33">
      <c r="A6" s="82" t="s">
        <v>2</v>
      </c>
      <c r="B6" s="115" t="s">
        <v>509</v>
      </c>
      <c r="C6" s="72"/>
      <c r="D6" s="342"/>
      <c r="E6" s="343"/>
      <c r="F6" s="343"/>
      <c r="G6" s="249"/>
      <c r="H6" s="127"/>
      <c r="I6" s="127"/>
      <c r="J6" s="127"/>
      <c r="K6" s="127"/>
      <c r="L6" s="127"/>
      <c r="M6" s="127"/>
      <c r="N6" s="127"/>
      <c r="O6" s="127"/>
      <c r="P6" s="127"/>
      <c r="Q6" s="127"/>
      <c r="R6" s="127"/>
      <c r="S6" s="127"/>
      <c r="T6" s="127"/>
      <c r="U6" s="127"/>
      <c r="V6" s="127"/>
      <c r="W6" s="127"/>
      <c r="X6" s="127"/>
      <c r="Y6" s="127"/>
      <c r="Z6" s="127"/>
      <c r="AA6" s="127"/>
      <c r="AB6" s="127"/>
      <c r="AC6" s="127"/>
      <c r="AD6" s="127"/>
      <c r="AE6" s="127"/>
      <c r="AF6" s="127"/>
      <c r="AG6" s="127"/>
      <c r="AH6" s="127"/>
      <c r="AI6" s="127"/>
      <c r="AJ6" s="127"/>
      <c r="AK6" s="127"/>
      <c r="AL6" s="127"/>
      <c r="AM6" s="127"/>
      <c r="AN6" s="127"/>
      <c r="AO6" s="127"/>
      <c r="AP6" s="127"/>
      <c r="AQ6" s="127"/>
      <c r="AR6" s="127"/>
      <c r="AS6" s="127"/>
      <c r="AT6" s="127"/>
      <c r="AU6" s="127"/>
      <c r="AV6" s="127"/>
      <c r="AW6" s="127"/>
      <c r="AX6" s="127"/>
      <c r="AY6" s="127"/>
      <c r="AZ6" s="127"/>
      <c r="BA6" s="127"/>
    </row>
    <row r="7" spans="1:53" s="248" customFormat="1">
      <c r="A7" s="82"/>
      <c r="B7" s="115" t="s">
        <v>625</v>
      </c>
      <c r="C7" s="72"/>
      <c r="D7" s="342"/>
      <c r="E7" s="343"/>
      <c r="F7" s="343"/>
      <c r="G7" s="249"/>
      <c r="H7" s="127"/>
      <c r="I7" s="127"/>
      <c r="J7" s="127"/>
      <c r="K7" s="127"/>
      <c r="L7" s="127"/>
      <c r="M7" s="127"/>
      <c r="N7" s="127"/>
      <c r="O7" s="127"/>
      <c r="P7" s="127"/>
      <c r="Q7" s="127"/>
      <c r="R7" s="127"/>
      <c r="S7" s="127"/>
      <c r="T7" s="127"/>
      <c r="U7" s="127"/>
      <c r="V7" s="127"/>
      <c r="W7" s="127"/>
      <c r="X7" s="127"/>
      <c r="Y7" s="127"/>
      <c r="Z7" s="127"/>
      <c r="AA7" s="127"/>
      <c r="AB7" s="127"/>
      <c r="AC7" s="127"/>
      <c r="AD7" s="127"/>
      <c r="AE7" s="127"/>
      <c r="AF7" s="127"/>
      <c r="AG7" s="127"/>
      <c r="AH7" s="127"/>
      <c r="AI7" s="127"/>
      <c r="AJ7" s="127"/>
      <c r="AK7" s="127"/>
      <c r="AL7" s="127"/>
      <c r="AM7" s="127"/>
      <c r="AN7" s="127"/>
      <c r="AO7" s="127"/>
      <c r="AP7" s="127"/>
      <c r="AQ7" s="127"/>
      <c r="AR7" s="127"/>
      <c r="AS7" s="127"/>
      <c r="AT7" s="127"/>
      <c r="AU7" s="127"/>
      <c r="AV7" s="127"/>
      <c r="AW7" s="127"/>
      <c r="AX7" s="127"/>
      <c r="AY7" s="127"/>
      <c r="AZ7" s="127"/>
      <c r="BA7" s="127"/>
    </row>
    <row r="8" spans="1:53" s="248" customFormat="1">
      <c r="A8" s="82"/>
      <c r="B8" s="115" t="s">
        <v>626</v>
      </c>
      <c r="C8" s="72"/>
      <c r="D8" s="342"/>
      <c r="E8" s="343"/>
      <c r="F8" s="343"/>
      <c r="G8" s="249"/>
      <c r="H8" s="127"/>
      <c r="I8" s="127"/>
      <c r="J8" s="127"/>
      <c r="K8" s="127"/>
      <c r="L8" s="127"/>
      <c r="M8" s="127"/>
      <c r="N8" s="127"/>
      <c r="O8" s="127"/>
      <c r="P8" s="127"/>
      <c r="Q8" s="127"/>
      <c r="R8" s="127"/>
      <c r="S8" s="127"/>
      <c r="T8" s="127"/>
      <c r="U8" s="127"/>
      <c r="V8" s="127"/>
      <c r="W8" s="127"/>
      <c r="X8" s="127"/>
      <c r="Y8" s="127"/>
      <c r="Z8" s="127"/>
      <c r="AA8" s="127"/>
      <c r="AB8" s="127"/>
      <c r="AC8" s="127"/>
      <c r="AD8" s="127"/>
      <c r="AE8" s="127"/>
      <c r="AF8" s="127"/>
      <c r="AG8" s="127"/>
      <c r="AH8" s="127"/>
      <c r="AI8" s="127"/>
      <c r="AJ8" s="127"/>
      <c r="AK8" s="127"/>
      <c r="AL8" s="127"/>
      <c r="AM8" s="127"/>
      <c r="AN8" s="127"/>
      <c r="AO8" s="127"/>
      <c r="AP8" s="127"/>
      <c r="AQ8" s="127"/>
      <c r="AR8" s="127"/>
      <c r="AS8" s="127"/>
      <c r="AT8" s="127"/>
      <c r="AU8" s="127"/>
      <c r="AV8" s="127"/>
      <c r="AW8" s="127"/>
      <c r="AX8" s="127"/>
      <c r="AY8" s="127"/>
      <c r="AZ8" s="127"/>
      <c r="BA8" s="127"/>
    </row>
    <row r="9" spans="1:53" s="248" customFormat="1" ht="33">
      <c r="A9" s="82"/>
      <c r="B9" s="115" t="s">
        <v>510</v>
      </c>
      <c r="C9" s="72"/>
      <c r="D9" s="342"/>
      <c r="E9" s="343"/>
      <c r="F9" s="343"/>
      <c r="G9" s="249"/>
      <c r="H9" s="127"/>
      <c r="I9" s="127"/>
      <c r="J9" s="127"/>
      <c r="K9" s="127"/>
      <c r="L9" s="127"/>
      <c r="M9" s="127"/>
      <c r="N9" s="127"/>
      <c r="O9" s="127"/>
      <c r="P9" s="127"/>
      <c r="Q9" s="127"/>
      <c r="R9" s="127"/>
      <c r="S9" s="127"/>
      <c r="T9" s="127"/>
      <c r="U9" s="127"/>
      <c r="V9" s="127"/>
      <c r="W9" s="127"/>
      <c r="X9" s="127"/>
      <c r="Y9" s="127"/>
      <c r="Z9" s="127"/>
      <c r="AA9" s="127"/>
      <c r="AB9" s="127"/>
      <c r="AC9" s="127"/>
      <c r="AD9" s="127"/>
      <c r="AE9" s="127"/>
      <c r="AF9" s="127"/>
      <c r="AG9" s="127"/>
      <c r="AH9" s="127"/>
      <c r="AI9" s="127"/>
      <c r="AJ9" s="127"/>
      <c r="AK9" s="127"/>
      <c r="AL9" s="127"/>
      <c r="AM9" s="127"/>
      <c r="AN9" s="127"/>
      <c r="AO9" s="127"/>
      <c r="AP9" s="127"/>
      <c r="AQ9" s="127"/>
      <c r="AR9" s="127"/>
      <c r="AS9" s="127"/>
      <c r="AT9" s="127"/>
      <c r="AU9" s="127"/>
      <c r="AV9" s="127"/>
      <c r="AW9" s="127"/>
      <c r="AX9" s="127"/>
      <c r="AY9" s="127"/>
      <c r="AZ9" s="127"/>
      <c r="BA9" s="127"/>
    </row>
    <row r="10" spans="1:53" s="248" customFormat="1">
      <c r="A10" s="82"/>
      <c r="B10" s="115" t="s">
        <v>627</v>
      </c>
      <c r="C10" s="72"/>
      <c r="D10" s="342"/>
      <c r="E10" s="343"/>
      <c r="F10" s="343"/>
      <c r="G10" s="249"/>
      <c r="H10" s="127"/>
      <c r="I10" s="127"/>
      <c r="J10" s="127"/>
      <c r="K10" s="127"/>
      <c r="L10" s="127"/>
      <c r="M10" s="127"/>
      <c r="N10" s="127"/>
      <c r="O10" s="127"/>
      <c r="P10" s="127"/>
      <c r="Q10" s="127"/>
      <c r="R10" s="127"/>
      <c r="S10" s="127"/>
      <c r="T10" s="127"/>
      <c r="U10" s="127"/>
      <c r="V10" s="127"/>
      <c r="W10" s="127"/>
      <c r="X10" s="127"/>
      <c r="Y10" s="127"/>
      <c r="Z10" s="127"/>
      <c r="AA10" s="127"/>
      <c r="AB10" s="127"/>
      <c r="AC10" s="127"/>
      <c r="AD10" s="127"/>
      <c r="AE10" s="127"/>
      <c r="AF10" s="127"/>
      <c r="AG10" s="127"/>
      <c r="AH10" s="127"/>
      <c r="AI10" s="127"/>
      <c r="AJ10" s="127"/>
      <c r="AK10" s="127"/>
      <c r="AL10" s="127"/>
      <c r="AM10" s="127"/>
      <c r="AN10" s="127"/>
      <c r="AO10" s="127"/>
      <c r="AP10" s="127"/>
      <c r="AQ10" s="127"/>
      <c r="AR10" s="127"/>
      <c r="AS10" s="127"/>
      <c r="AT10" s="127"/>
      <c r="AU10" s="127"/>
      <c r="AV10" s="127"/>
      <c r="AW10" s="127"/>
      <c r="AX10" s="127"/>
      <c r="AY10" s="127"/>
      <c r="AZ10" s="127"/>
      <c r="BA10" s="127"/>
    </row>
    <row r="11" spans="1:53" s="248" customFormat="1">
      <c r="A11" s="82"/>
      <c r="B11" s="115" t="s">
        <v>628</v>
      </c>
      <c r="C11" s="72"/>
      <c r="D11" s="342"/>
      <c r="E11" s="343"/>
      <c r="F11" s="343"/>
      <c r="G11" s="249"/>
      <c r="H11" s="127"/>
      <c r="I11" s="127"/>
      <c r="J11" s="127"/>
      <c r="K11" s="127"/>
      <c r="L11" s="127"/>
      <c r="M11" s="127"/>
      <c r="N11" s="127"/>
      <c r="O11" s="127"/>
      <c r="P11" s="127"/>
      <c r="Q11" s="127"/>
      <c r="R11" s="127"/>
      <c r="S11" s="127"/>
      <c r="T11" s="127"/>
      <c r="U11" s="127"/>
      <c r="V11" s="127"/>
      <c r="W11" s="127"/>
      <c r="X11" s="127"/>
      <c r="Y11" s="127"/>
      <c r="Z11" s="127"/>
      <c r="AA11" s="127"/>
      <c r="AB11" s="127"/>
      <c r="AC11" s="127"/>
      <c r="AD11" s="127"/>
      <c r="AE11" s="127"/>
      <c r="AF11" s="127"/>
      <c r="AG11" s="127"/>
      <c r="AH11" s="127"/>
      <c r="AI11" s="127"/>
      <c r="AJ11" s="127"/>
      <c r="AK11" s="127"/>
      <c r="AL11" s="127"/>
      <c r="AM11" s="127"/>
      <c r="AN11" s="127"/>
      <c r="AO11" s="127"/>
      <c r="AP11" s="127"/>
      <c r="AQ11" s="127"/>
      <c r="AR11" s="127"/>
      <c r="AS11" s="127"/>
      <c r="AT11" s="127"/>
      <c r="AU11" s="127"/>
      <c r="AV11" s="127"/>
      <c r="AW11" s="127"/>
      <c r="AX11" s="127"/>
      <c r="AY11" s="127"/>
      <c r="AZ11" s="127"/>
      <c r="BA11" s="127"/>
    </row>
    <row r="12" spans="1:53" s="248" customFormat="1" ht="132">
      <c r="A12" s="82"/>
      <c r="B12" s="115" t="s">
        <v>629</v>
      </c>
      <c r="C12" s="72"/>
      <c r="D12" s="342"/>
      <c r="E12" s="343"/>
      <c r="F12" s="252"/>
      <c r="G12" s="249"/>
      <c r="H12" s="127"/>
      <c r="I12" s="127"/>
      <c r="J12" s="127"/>
      <c r="K12" s="127"/>
      <c r="L12" s="127"/>
      <c r="M12" s="127"/>
      <c r="N12" s="127"/>
      <c r="O12" s="127"/>
      <c r="P12" s="127"/>
      <c r="Q12" s="127"/>
      <c r="R12" s="127"/>
      <c r="S12" s="127"/>
      <c r="T12" s="127"/>
      <c r="U12" s="127"/>
      <c r="V12" s="127"/>
      <c r="W12" s="127"/>
      <c r="X12" s="127"/>
      <c r="Y12" s="127"/>
      <c r="Z12" s="127"/>
      <c r="AA12" s="127"/>
      <c r="AB12" s="127"/>
      <c r="AC12" s="127"/>
      <c r="AD12" s="127"/>
      <c r="AE12" s="127"/>
      <c r="AF12" s="127"/>
      <c r="AG12" s="127"/>
      <c r="AH12" s="127"/>
      <c r="AI12" s="127"/>
      <c r="AJ12" s="127"/>
      <c r="AK12" s="127"/>
      <c r="AL12" s="127"/>
      <c r="AM12" s="127"/>
      <c r="AN12" s="127"/>
      <c r="AO12" s="127"/>
      <c r="AP12" s="127"/>
      <c r="AQ12" s="127"/>
      <c r="AR12" s="127"/>
      <c r="AS12" s="127"/>
      <c r="AT12" s="127"/>
      <c r="AU12" s="127"/>
      <c r="AV12" s="127"/>
      <c r="AW12" s="127"/>
      <c r="AX12" s="127"/>
      <c r="AY12" s="127"/>
      <c r="AZ12" s="127"/>
      <c r="BA12" s="127"/>
    </row>
    <row r="13" spans="1:53" s="248" customFormat="1" ht="33">
      <c r="A13" s="82"/>
      <c r="B13" s="106" t="s">
        <v>511</v>
      </c>
      <c r="C13" s="72"/>
      <c r="D13" s="342"/>
      <c r="E13" s="343"/>
      <c r="F13" s="252"/>
      <c r="G13" s="249"/>
      <c r="H13" s="127"/>
      <c r="I13" s="127"/>
      <c r="J13" s="127"/>
      <c r="K13" s="127"/>
      <c r="L13" s="127"/>
      <c r="M13" s="127"/>
      <c r="N13" s="127"/>
      <c r="O13" s="127"/>
      <c r="P13" s="127"/>
      <c r="Q13" s="127"/>
      <c r="R13" s="127"/>
      <c r="S13" s="127"/>
      <c r="T13" s="127"/>
      <c r="U13" s="127"/>
      <c r="V13" s="127"/>
      <c r="W13" s="127"/>
      <c r="X13" s="127"/>
      <c r="Y13" s="127"/>
      <c r="Z13" s="127"/>
      <c r="AA13" s="127"/>
      <c r="AB13" s="127"/>
      <c r="AC13" s="127"/>
      <c r="AD13" s="127"/>
      <c r="AE13" s="127"/>
      <c r="AF13" s="127"/>
      <c r="AG13" s="127"/>
      <c r="AH13" s="127"/>
      <c r="AI13" s="127"/>
      <c r="AJ13" s="127"/>
      <c r="AK13" s="127"/>
      <c r="AL13" s="127"/>
      <c r="AM13" s="127"/>
      <c r="AN13" s="127"/>
      <c r="AO13" s="127"/>
      <c r="AP13" s="127"/>
      <c r="AQ13" s="127"/>
      <c r="AR13" s="127"/>
      <c r="AS13" s="127"/>
      <c r="AT13" s="127"/>
      <c r="AU13" s="127"/>
      <c r="AV13" s="127"/>
      <c r="AW13" s="127"/>
      <c r="AX13" s="127"/>
      <c r="AY13" s="127"/>
      <c r="AZ13" s="127"/>
      <c r="BA13" s="127"/>
    </row>
    <row r="14" spans="1:53" s="248" customFormat="1" ht="33">
      <c r="A14" s="82"/>
      <c r="B14" s="115" t="s">
        <v>565</v>
      </c>
      <c r="C14" s="72"/>
      <c r="D14" s="342"/>
      <c r="E14" s="343"/>
      <c r="F14" s="252"/>
      <c r="G14" s="249"/>
      <c r="H14" s="127"/>
      <c r="I14" s="127"/>
      <c r="J14" s="127"/>
      <c r="K14" s="127"/>
      <c r="L14" s="127"/>
      <c r="M14" s="127"/>
      <c r="N14" s="127"/>
      <c r="O14" s="127"/>
      <c r="P14" s="127"/>
      <c r="Q14" s="127"/>
      <c r="R14" s="127"/>
      <c r="S14" s="127"/>
      <c r="T14" s="127"/>
      <c r="U14" s="127"/>
      <c r="V14" s="127"/>
      <c r="W14" s="127"/>
      <c r="X14" s="127"/>
      <c r="Y14" s="127"/>
      <c r="Z14" s="127"/>
      <c r="AA14" s="127"/>
      <c r="AB14" s="127"/>
      <c r="AC14" s="127"/>
      <c r="AD14" s="127"/>
      <c r="AE14" s="127"/>
      <c r="AF14" s="127"/>
      <c r="AG14" s="127"/>
      <c r="AH14" s="127"/>
      <c r="AI14" s="127"/>
      <c r="AJ14" s="127"/>
      <c r="AK14" s="127"/>
      <c r="AL14" s="127"/>
      <c r="AM14" s="127"/>
      <c r="AN14" s="127"/>
      <c r="AO14" s="127"/>
      <c r="AP14" s="127"/>
      <c r="AQ14" s="127"/>
      <c r="AR14" s="127"/>
      <c r="AS14" s="127"/>
      <c r="AT14" s="127"/>
      <c r="AU14" s="127"/>
      <c r="AV14" s="127"/>
      <c r="AW14" s="127"/>
      <c r="AX14" s="127"/>
      <c r="AY14" s="127"/>
      <c r="AZ14" s="127"/>
      <c r="BA14" s="127"/>
    </row>
    <row r="15" spans="1:53" s="248" customFormat="1">
      <c r="A15" s="82"/>
      <c r="B15" s="115" t="s">
        <v>512</v>
      </c>
      <c r="C15" s="72"/>
      <c r="D15" s="342"/>
      <c r="E15" s="343"/>
      <c r="F15" s="252"/>
      <c r="G15" s="249"/>
      <c r="H15" s="127"/>
      <c r="I15" s="127"/>
      <c r="J15" s="127"/>
      <c r="K15" s="127"/>
      <c r="L15" s="127"/>
      <c r="M15" s="127"/>
      <c r="N15" s="127"/>
      <c r="O15" s="127"/>
      <c r="P15" s="127"/>
      <c r="Q15" s="127"/>
      <c r="R15" s="127"/>
      <c r="S15" s="127"/>
      <c r="T15" s="127"/>
      <c r="U15" s="127"/>
      <c r="V15" s="127"/>
      <c r="W15" s="127"/>
      <c r="X15" s="127"/>
      <c r="Y15" s="127"/>
      <c r="Z15" s="127"/>
      <c r="AA15" s="127"/>
      <c r="AB15" s="127"/>
      <c r="AC15" s="127"/>
      <c r="AD15" s="127"/>
      <c r="AE15" s="127"/>
      <c r="AF15" s="127"/>
      <c r="AG15" s="127"/>
      <c r="AH15" s="127"/>
      <c r="AI15" s="127"/>
      <c r="AJ15" s="127"/>
      <c r="AK15" s="127"/>
      <c r="AL15" s="127"/>
      <c r="AM15" s="127"/>
      <c r="AN15" s="127"/>
      <c r="AO15" s="127"/>
      <c r="AP15" s="127"/>
      <c r="AQ15" s="127"/>
      <c r="AR15" s="127"/>
      <c r="AS15" s="127"/>
      <c r="AT15" s="127"/>
      <c r="AU15" s="127"/>
      <c r="AV15" s="127"/>
      <c r="AW15" s="127"/>
      <c r="AX15" s="127"/>
      <c r="AY15" s="127"/>
      <c r="AZ15" s="127"/>
      <c r="BA15" s="127"/>
    </row>
    <row r="16" spans="1:53" s="248" customFormat="1">
      <c r="A16" s="82"/>
      <c r="B16" s="115" t="s">
        <v>513</v>
      </c>
      <c r="C16" s="72" t="s">
        <v>55</v>
      </c>
      <c r="D16" s="342">
        <v>1</v>
      </c>
      <c r="E16" s="343"/>
      <c r="F16" s="252">
        <f t="shared" ref="F16:F79" si="0">$D16*E16</f>
        <v>0</v>
      </c>
      <c r="G16" s="249"/>
      <c r="H16" s="127"/>
      <c r="I16" s="127"/>
      <c r="J16" s="127"/>
      <c r="K16" s="127"/>
      <c r="L16" s="127"/>
      <c r="M16" s="127"/>
      <c r="N16" s="127"/>
      <c r="O16" s="127"/>
      <c r="P16" s="127"/>
      <c r="Q16" s="127"/>
      <c r="R16" s="127"/>
      <c r="S16" s="127"/>
      <c r="T16" s="127"/>
      <c r="U16" s="127"/>
      <c r="V16" s="127"/>
      <c r="W16" s="127"/>
      <c r="X16" s="127"/>
      <c r="Y16" s="127"/>
      <c r="Z16" s="127"/>
      <c r="AA16" s="127"/>
      <c r="AB16" s="127"/>
      <c r="AC16" s="127"/>
      <c r="AD16" s="127"/>
      <c r="AE16" s="127"/>
      <c r="AF16" s="127"/>
      <c r="AG16" s="127"/>
      <c r="AH16" s="127"/>
      <c r="AI16" s="127"/>
      <c r="AJ16" s="127"/>
      <c r="AK16" s="127"/>
      <c r="AL16" s="127"/>
      <c r="AM16" s="127"/>
      <c r="AN16" s="127"/>
      <c r="AO16" s="127"/>
      <c r="AP16" s="127"/>
      <c r="AQ16" s="127"/>
      <c r="AR16" s="127"/>
      <c r="AS16" s="127"/>
      <c r="AT16" s="127"/>
      <c r="AU16" s="127"/>
      <c r="AV16" s="127"/>
      <c r="AW16" s="127"/>
      <c r="AX16" s="127"/>
      <c r="AY16" s="127"/>
      <c r="AZ16" s="127"/>
      <c r="BA16" s="127"/>
    </row>
    <row r="17" spans="1:53" s="248" customFormat="1">
      <c r="A17" s="82"/>
      <c r="B17" s="115"/>
      <c r="C17" s="72"/>
      <c r="D17" s="342"/>
      <c r="E17" s="343"/>
      <c r="F17" s="252"/>
      <c r="G17" s="249"/>
      <c r="H17" s="127"/>
      <c r="I17" s="127"/>
      <c r="J17" s="127"/>
      <c r="K17" s="127"/>
      <c r="L17" s="127"/>
      <c r="M17" s="127"/>
      <c r="N17" s="127"/>
      <c r="O17" s="127"/>
      <c r="P17" s="127"/>
      <c r="Q17" s="127"/>
      <c r="R17" s="127"/>
      <c r="S17" s="127"/>
      <c r="T17" s="127"/>
      <c r="U17" s="127"/>
      <c r="V17" s="127"/>
      <c r="W17" s="127"/>
      <c r="X17" s="127"/>
      <c r="Y17" s="127"/>
      <c r="Z17" s="127"/>
      <c r="AA17" s="127"/>
      <c r="AB17" s="127"/>
      <c r="AC17" s="127"/>
      <c r="AD17" s="127"/>
      <c r="AE17" s="127"/>
      <c r="AF17" s="127"/>
      <c r="AG17" s="127"/>
      <c r="AH17" s="127"/>
      <c r="AI17" s="127"/>
      <c r="AJ17" s="127"/>
      <c r="AK17" s="127"/>
      <c r="AL17" s="127"/>
      <c r="AM17" s="127"/>
      <c r="AN17" s="127"/>
      <c r="AO17" s="127"/>
      <c r="AP17" s="127"/>
      <c r="AQ17" s="127"/>
      <c r="AR17" s="127"/>
      <c r="AS17" s="127"/>
      <c r="AT17" s="127"/>
      <c r="AU17" s="127"/>
      <c r="AV17" s="127"/>
      <c r="AW17" s="127"/>
      <c r="AX17" s="127"/>
      <c r="AY17" s="127"/>
      <c r="AZ17" s="127"/>
      <c r="BA17" s="127"/>
    </row>
    <row r="18" spans="1:53" s="248" customFormat="1">
      <c r="A18" s="82" t="s">
        <v>3</v>
      </c>
      <c r="B18" s="115" t="s">
        <v>514</v>
      </c>
      <c r="C18" s="72"/>
      <c r="D18" s="342"/>
      <c r="E18" s="343"/>
      <c r="F18" s="252">
        <f t="shared" si="0"/>
        <v>0</v>
      </c>
      <c r="G18" s="249"/>
      <c r="H18" s="127"/>
      <c r="I18" s="127"/>
      <c r="J18" s="127"/>
      <c r="K18" s="127"/>
      <c r="L18" s="127"/>
      <c r="M18" s="127"/>
      <c r="N18" s="127"/>
      <c r="O18" s="127"/>
      <c r="P18" s="127"/>
      <c r="Q18" s="127"/>
      <c r="R18" s="127"/>
      <c r="S18" s="127"/>
      <c r="T18" s="127"/>
      <c r="U18" s="127"/>
      <c r="V18" s="127"/>
      <c r="W18" s="127"/>
      <c r="X18" s="127"/>
      <c r="Y18" s="127"/>
      <c r="Z18" s="127"/>
      <c r="AA18" s="127"/>
      <c r="AB18" s="127"/>
      <c r="AC18" s="127"/>
      <c r="AD18" s="127"/>
      <c r="AE18" s="127"/>
      <c r="AF18" s="127"/>
      <c r="AG18" s="127"/>
      <c r="AH18" s="127"/>
      <c r="AI18" s="127"/>
      <c r="AJ18" s="127"/>
      <c r="AK18" s="127"/>
      <c r="AL18" s="127"/>
      <c r="AM18" s="127"/>
      <c r="AN18" s="127"/>
      <c r="AO18" s="127"/>
      <c r="AP18" s="127"/>
      <c r="AQ18" s="127"/>
      <c r="AR18" s="127"/>
      <c r="AS18" s="127"/>
      <c r="AT18" s="127"/>
      <c r="AU18" s="127"/>
      <c r="AV18" s="127"/>
      <c r="AW18" s="127"/>
      <c r="AX18" s="127"/>
      <c r="AY18" s="127"/>
      <c r="AZ18" s="127"/>
      <c r="BA18" s="127"/>
    </row>
    <row r="19" spans="1:53" s="248" customFormat="1">
      <c r="A19" s="82"/>
      <c r="B19" s="115" t="s">
        <v>515</v>
      </c>
      <c r="C19" s="72"/>
      <c r="D19" s="342"/>
      <c r="E19" s="343"/>
      <c r="F19" s="252">
        <f t="shared" si="0"/>
        <v>0</v>
      </c>
      <c r="G19" s="249"/>
      <c r="H19" s="127"/>
      <c r="I19" s="127"/>
      <c r="J19" s="127"/>
      <c r="K19" s="127"/>
      <c r="L19" s="127"/>
      <c r="M19" s="127"/>
      <c r="N19" s="127"/>
      <c r="O19" s="127"/>
      <c r="P19" s="127"/>
      <c r="Q19" s="127"/>
      <c r="R19" s="127"/>
      <c r="S19" s="127"/>
      <c r="T19" s="127"/>
      <c r="U19" s="127"/>
      <c r="V19" s="127"/>
      <c r="W19" s="127"/>
      <c r="X19" s="127"/>
      <c r="Y19" s="127"/>
      <c r="Z19" s="127"/>
      <c r="AA19" s="127"/>
      <c r="AB19" s="127"/>
      <c r="AC19" s="127"/>
      <c r="AD19" s="127"/>
      <c r="AE19" s="127"/>
      <c r="AF19" s="127"/>
      <c r="AG19" s="127"/>
      <c r="AH19" s="127"/>
      <c r="AI19" s="127"/>
      <c r="AJ19" s="127"/>
      <c r="AK19" s="127"/>
      <c r="AL19" s="127"/>
      <c r="AM19" s="127"/>
      <c r="AN19" s="127"/>
      <c r="AO19" s="127"/>
      <c r="AP19" s="127"/>
      <c r="AQ19" s="127"/>
      <c r="AR19" s="127"/>
      <c r="AS19" s="127"/>
      <c r="AT19" s="127"/>
      <c r="AU19" s="127"/>
      <c r="AV19" s="127"/>
      <c r="AW19" s="127"/>
      <c r="AX19" s="127"/>
      <c r="AY19" s="127"/>
      <c r="AZ19" s="127"/>
      <c r="BA19" s="127"/>
    </row>
    <row r="20" spans="1:53" s="248" customFormat="1">
      <c r="A20" s="82"/>
      <c r="B20" s="115" t="s">
        <v>516</v>
      </c>
      <c r="C20" s="72" t="s">
        <v>55</v>
      </c>
      <c r="D20" s="342">
        <v>2</v>
      </c>
      <c r="E20" s="343"/>
      <c r="F20" s="252">
        <f t="shared" si="0"/>
        <v>0</v>
      </c>
      <c r="G20" s="249"/>
      <c r="H20" s="127"/>
      <c r="I20" s="127"/>
      <c r="J20" s="127"/>
      <c r="K20" s="127"/>
      <c r="L20" s="127"/>
      <c r="M20" s="127"/>
      <c r="N20" s="127"/>
      <c r="O20" s="127"/>
      <c r="P20" s="127"/>
      <c r="Q20" s="127"/>
      <c r="R20" s="127"/>
      <c r="S20" s="127"/>
      <c r="T20" s="127"/>
      <c r="U20" s="127"/>
      <c r="V20" s="127"/>
      <c r="W20" s="127"/>
      <c r="X20" s="127"/>
      <c r="Y20" s="127"/>
      <c r="Z20" s="127"/>
      <c r="AA20" s="127"/>
      <c r="AB20" s="127"/>
      <c r="AC20" s="127"/>
      <c r="AD20" s="127"/>
      <c r="AE20" s="127"/>
      <c r="AF20" s="127"/>
      <c r="AG20" s="127"/>
      <c r="AH20" s="127"/>
      <c r="AI20" s="127"/>
      <c r="AJ20" s="127"/>
      <c r="AK20" s="127"/>
      <c r="AL20" s="127"/>
      <c r="AM20" s="127"/>
      <c r="AN20" s="127"/>
      <c r="AO20" s="127"/>
      <c r="AP20" s="127"/>
      <c r="AQ20" s="127"/>
      <c r="AR20" s="127"/>
      <c r="AS20" s="127"/>
      <c r="AT20" s="127"/>
      <c r="AU20" s="127"/>
      <c r="AV20" s="127"/>
      <c r="AW20" s="127"/>
      <c r="AX20" s="127"/>
      <c r="AY20" s="127"/>
      <c r="AZ20" s="127"/>
      <c r="BA20" s="127"/>
    </row>
    <row r="21" spans="1:53" s="248" customFormat="1">
      <c r="A21" s="82"/>
      <c r="B21" s="115"/>
      <c r="C21" s="72"/>
      <c r="D21" s="342"/>
      <c r="E21" s="343"/>
      <c r="F21" s="252">
        <f t="shared" si="0"/>
        <v>0</v>
      </c>
      <c r="G21" s="249"/>
      <c r="H21" s="127"/>
      <c r="I21" s="127"/>
      <c r="J21" s="127"/>
      <c r="K21" s="127"/>
      <c r="L21" s="127"/>
      <c r="M21" s="127"/>
      <c r="N21" s="127"/>
      <c r="O21" s="127"/>
      <c r="P21" s="127"/>
      <c r="Q21" s="127"/>
      <c r="R21" s="127"/>
      <c r="S21" s="127"/>
      <c r="T21" s="127"/>
      <c r="U21" s="127"/>
      <c r="V21" s="127"/>
      <c r="W21" s="127"/>
      <c r="X21" s="127"/>
      <c r="Y21" s="127"/>
      <c r="Z21" s="127"/>
      <c r="AA21" s="127"/>
      <c r="AB21" s="127"/>
      <c r="AC21" s="127"/>
      <c r="AD21" s="127"/>
      <c r="AE21" s="127"/>
      <c r="AF21" s="127"/>
      <c r="AG21" s="127"/>
      <c r="AH21" s="127"/>
      <c r="AI21" s="127"/>
      <c r="AJ21" s="127"/>
      <c r="AK21" s="127"/>
      <c r="AL21" s="127"/>
      <c r="AM21" s="127"/>
      <c r="AN21" s="127"/>
      <c r="AO21" s="127"/>
      <c r="AP21" s="127"/>
      <c r="AQ21" s="127"/>
      <c r="AR21" s="127"/>
      <c r="AS21" s="127"/>
      <c r="AT21" s="127"/>
      <c r="AU21" s="127"/>
      <c r="AV21" s="127"/>
      <c r="AW21" s="127"/>
      <c r="AX21" s="127"/>
      <c r="AY21" s="127"/>
      <c r="AZ21" s="127"/>
      <c r="BA21" s="127"/>
    </row>
    <row r="22" spans="1:53" s="248" customFormat="1">
      <c r="A22" s="82"/>
      <c r="B22" s="115" t="s">
        <v>514</v>
      </c>
      <c r="C22" s="72"/>
      <c r="D22" s="342"/>
      <c r="E22" s="343"/>
      <c r="F22" s="252">
        <f t="shared" si="0"/>
        <v>0</v>
      </c>
      <c r="G22" s="249"/>
      <c r="H22" s="127"/>
      <c r="I22" s="127"/>
      <c r="J22" s="127"/>
      <c r="K22" s="127"/>
      <c r="L22" s="127"/>
      <c r="M22" s="127"/>
      <c r="N22" s="127"/>
      <c r="O22" s="127"/>
      <c r="P22" s="127"/>
      <c r="Q22" s="127"/>
      <c r="R22" s="127"/>
      <c r="S22" s="127"/>
      <c r="T22" s="127"/>
      <c r="U22" s="127"/>
      <c r="V22" s="127"/>
      <c r="W22" s="127"/>
      <c r="X22" s="127"/>
      <c r="Y22" s="127"/>
      <c r="Z22" s="127"/>
      <c r="AA22" s="127"/>
      <c r="AB22" s="127"/>
      <c r="AC22" s="127"/>
      <c r="AD22" s="127"/>
      <c r="AE22" s="127"/>
      <c r="AF22" s="127"/>
      <c r="AG22" s="127"/>
      <c r="AH22" s="127"/>
      <c r="AI22" s="127"/>
      <c r="AJ22" s="127"/>
      <c r="AK22" s="127"/>
      <c r="AL22" s="127"/>
      <c r="AM22" s="127"/>
      <c r="AN22" s="127"/>
      <c r="AO22" s="127"/>
      <c r="AP22" s="127"/>
      <c r="AQ22" s="127"/>
      <c r="AR22" s="127"/>
      <c r="AS22" s="127"/>
      <c r="AT22" s="127"/>
      <c r="AU22" s="127"/>
      <c r="AV22" s="127"/>
      <c r="AW22" s="127"/>
      <c r="AX22" s="127"/>
      <c r="AY22" s="127"/>
      <c r="AZ22" s="127"/>
      <c r="BA22" s="127"/>
    </row>
    <row r="23" spans="1:53" s="248" customFormat="1">
      <c r="A23" s="82"/>
      <c r="B23" s="115" t="s">
        <v>517</v>
      </c>
      <c r="C23" s="72"/>
      <c r="D23" s="342"/>
      <c r="E23" s="343"/>
      <c r="F23" s="252">
        <f t="shared" si="0"/>
        <v>0</v>
      </c>
      <c r="G23" s="249"/>
      <c r="H23" s="127"/>
      <c r="I23" s="127"/>
      <c r="J23" s="127"/>
      <c r="K23" s="127"/>
      <c r="L23" s="127"/>
      <c r="M23" s="127"/>
      <c r="N23" s="127"/>
      <c r="O23" s="127"/>
      <c r="P23" s="127"/>
      <c r="Q23" s="127"/>
      <c r="R23" s="127"/>
      <c r="S23" s="127"/>
      <c r="T23" s="127"/>
      <c r="U23" s="127"/>
      <c r="V23" s="127"/>
      <c r="W23" s="127"/>
      <c r="X23" s="127"/>
      <c r="Y23" s="127"/>
      <c r="Z23" s="127"/>
      <c r="AA23" s="127"/>
      <c r="AB23" s="127"/>
      <c r="AC23" s="127"/>
      <c r="AD23" s="127"/>
      <c r="AE23" s="127"/>
      <c r="AF23" s="127"/>
      <c r="AG23" s="127"/>
      <c r="AH23" s="127"/>
      <c r="AI23" s="127"/>
      <c r="AJ23" s="127"/>
      <c r="AK23" s="127"/>
      <c r="AL23" s="127"/>
      <c r="AM23" s="127"/>
      <c r="AN23" s="127"/>
      <c r="AO23" s="127"/>
      <c r="AP23" s="127"/>
      <c r="AQ23" s="127"/>
      <c r="AR23" s="127"/>
      <c r="AS23" s="127"/>
      <c r="AT23" s="127"/>
      <c r="AU23" s="127"/>
      <c r="AV23" s="127"/>
      <c r="AW23" s="127"/>
      <c r="AX23" s="127"/>
      <c r="AY23" s="127"/>
      <c r="AZ23" s="127"/>
      <c r="BA23" s="127"/>
    </row>
    <row r="24" spans="1:53" s="248" customFormat="1">
      <c r="A24" s="82"/>
      <c r="B24" s="115" t="s">
        <v>518</v>
      </c>
      <c r="C24" s="72" t="s">
        <v>55</v>
      </c>
      <c r="D24" s="342">
        <v>1</v>
      </c>
      <c r="E24" s="343"/>
      <c r="F24" s="252">
        <f t="shared" si="0"/>
        <v>0</v>
      </c>
      <c r="G24" s="249"/>
      <c r="H24" s="127"/>
      <c r="I24" s="127"/>
      <c r="J24" s="127"/>
      <c r="K24" s="127"/>
      <c r="L24" s="127"/>
      <c r="M24" s="127"/>
      <c r="N24" s="127"/>
      <c r="O24" s="127"/>
      <c r="P24" s="127"/>
      <c r="Q24" s="127"/>
      <c r="R24" s="127"/>
      <c r="S24" s="127"/>
      <c r="T24" s="127"/>
      <c r="U24" s="127"/>
      <c r="V24" s="127"/>
      <c r="W24" s="127"/>
      <c r="X24" s="127"/>
      <c r="Y24" s="127"/>
      <c r="Z24" s="127"/>
      <c r="AA24" s="127"/>
      <c r="AB24" s="127"/>
      <c r="AC24" s="127"/>
      <c r="AD24" s="127"/>
      <c r="AE24" s="127"/>
      <c r="AF24" s="127"/>
      <c r="AG24" s="127"/>
      <c r="AH24" s="127"/>
      <c r="AI24" s="127"/>
      <c r="AJ24" s="127"/>
      <c r="AK24" s="127"/>
      <c r="AL24" s="127"/>
      <c r="AM24" s="127"/>
      <c r="AN24" s="127"/>
      <c r="AO24" s="127"/>
      <c r="AP24" s="127"/>
      <c r="AQ24" s="127"/>
      <c r="AR24" s="127"/>
      <c r="AS24" s="127"/>
      <c r="AT24" s="127"/>
      <c r="AU24" s="127"/>
      <c r="AV24" s="127"/>
      <c r="AW24" s="127"/>
      <c r="AX24" s="127"/>
      <c r="AY24" s="127"/>
      <c r="AZ24" s="127"/>
      <c r="BA24" s="127"/>
    </row>
    <row r="25" spans="1:53" s="248" customFormat="1">
      <c r="A25" s="82"/>
      <c r="B25" s="115"/>
      <c r="C25" s="72"/>
      <c r="D25" s="342"/>
      <c r="E25" s="343"/>
      <c r="F25" s="252">
        <f t="shared" si="0"/>
        <v>0</v>
      </c>
      <c r="G25" s="249"/>
      <c r="H25" s="127"/>
      <c r="I25" s="127"/>
      <c r="J25" s="127"/>
      <c r="K25" s="127"/>
      <c r="L25" s="127"/>
      <c r="M25" s="127"/>
      <c r="N25" s="127"/>
      <c r="O25" s="127"/>
      <c r="P25" s="127"/>
      <c r="Q25" s="127"/>
      <c r="R25" s="127"/>
      <c r="S25" s="127"/>
      <c r="T25" s="127"/>
      <c r="U25" s="127"/>
      <c r="V25" s="127"/>
      <c r="W25" s="127"/>
      <c r="X25" s="127"/>
      <c r="Y25" s="127"/>
      <c r="Z25" s="127"/>
      <c r="AA25" s="127"/>
      <c r="AB25" s="127"/>
      <c r="AC25" s="127"/>
      <c r="AD25" s="127"/>
      <c r="AE25" s="127"/>
      <c r="AF25" s="127"/>
      <c r="AG25" s="127"/>
      <c r="AH25" s="127"/>
      <c r="AI25" s="127"/>
      <c r="AJ25" s="127"/>
      <c r="AK25" s="127"/>
      <c r="AL25" s="127"/>
      <c r="AM25" s="127"/>
      <c r="AN25" s="127"/>
      <c r="AO25" s="127"/>
      <c r="AP25" s="127"/>
      <c r="AQ25" s="127"/>
      <c r="AR25" s="127"/>
      <c r="AS25" s="127"/>
      <c r="AT25" s="127"/>
      <c r="AU25" s="127"/>
      <c r="AV25" s="127"/>
      <c r="AW25" s="127"/>
      <c r="AX25" s="127"/>
      <c r="AY25" s="127"/>
      <c r="AZ25" s="127"/>
      <c r="BA25" s="127"/>
    </row>
    <row r="26" spans="1:53" s="248" customFormat="1">
      <c r="A26" s="341"/>
      <c r="B26" s="115" t="s">
        <v>514</v>
      </c>
      <c r="C26" s="72"/>
      <c r="D26" s="342"/>
      <c r="E26" s="343"/>
      <c r="F26" s="252">
        <f t="shared" si="0"/>
        <v>0</v>
      </c>
      <c r="G26" s="249"/>
      <c r="H26" s="127"/>
      <c r="I26" s="127"/>
      <c r="J26" s="127"/>
      <c r="K26" s="127"/>
      <c r="L26" s="127"/>
      <c r="M26" s="127"/>
      <c r="N26" s="127"/>
      <c r="O26" s="127"/>
      <c r="P26" s="127"/>
      <c r="Q26" s="127"/>
      <c r="R26" s="127"/>
      <c r="S26" s="127"/>
      <c r="T26" s="127"/>
      <c r="U26" s="127"/>
      <c r="V26" s="127"/>
      <c r="W26" s="127"/>
      <c r="X26" s="127"/>
      <c r="Y26" s="127"/>
      <c r="Z26" s="127"/>
      <c r="AA26" s="127"/>
      <c r="AB26" s="127"/>
      <c r="AC26" s="127"/>
      <c r="AD26" s="127"/>
      <c r="AE26" s="127"/>
      <c r="AF26" s="127"/>
      <c r="AG26" s="127"/>
      <c r="AH26" s="127"/>
      <c r="AI26" s="127"/>
      <c r="AJ26" s="127"/>
      <c r="AK26" s="127"/>
      <c r="AL26" s="127"/>
      <c r="AM26" s="127"/>
      <c r="AN26" s="127"/>
      <c r="AO26" s="127"/>
      <c r="AP26" s="127"/>
      <c r="AQ26" s="127"/>
      <c r="AR26" s="127"/>
      <c r="AS26" s="127"/>
      <c r="AT26" s="127"/>
      <c r="AU26" s="127"/>
      <c r="AV26" s="127"/>
      <c r="AW26" s="127"/>
      <c r="AX26" s="127"/>
      <c r="AY26" s="127"/>
      <c r="AZ26" s="127"/>
      <c r="BA26" s="127"/>
    </row>
    <row r="27" spans="1:53" s="248" customFormat="1">
      <c r="A27" s="341"/>
      <c r="B27" s="115" t="s">
        <v>519</v>
      </c>
      <c r="C27" s="72"/>
      <c r="D27" s="342"/>
      <c r="E27" s="343"/>
      <c r="F27" s="252">
        <f t="shared" si="0"/>
        <v>0</v>
      </c>
      <c r="G27" s="249"/>
      <c r="H27" s="127"/>
      <c r="I27" s="127"/>
      <c r="J27" s="127"/>
      <c r="K27" s="127"/>
      <c r="L27" s="127"/>
      <c r="M27" s="127"/>
      <c r="N27" s="127"/>
      <c r="O27" s="127"/>
      <c r="P27" s="127"/>
      <c r="Q27" s="127"/>
      <c r="R27" s="127"/>
      <c r="S27" s="127"/>
      <c r="T27" s="127"/>
      <c r="U27" s="127"/>
      <c r="V27" s="127"/>
      <c r="W27" s="127"/>
      <c r="X27" s="127"/>
      <c r="Y27" s="127"/>
      <c r="Z27" s="127"/>
      <c r="AA27" s="127"/>
      <c r="AB27" s="127"/>
      <c r="AC27" s="127"/>
      <c r="AD27" s="127"/>
      <c r="AE27" s="127"/>
      <c r="AF27" s="127"/>
      <c r="AG27" s="127"/>
      <c r="AH27" s="127"/>
      <c r="AI27" s="127"/>
      <c r="AJ27" s="127"/>
      <c r="AK27" s="127"/>
      <c r="AL27" s="127"/>
      <c r="AM27" s="127"/>
      <c r="AN27" s="127"/>
      <c r="AO27" s="127"/>
      <c r="AP27" s="127"/>
      <c r="AQ27" s="127"/>
      <c r="AR27" s="127"/>
      <c r="AS27" s="127"/>
      <c r="AT27" s="127"/>
      <c r="AU27" s="127"/>
      <c r="AV27" s="127"/>
      <c r="AW27" s="127"/>
      <c r="AX27" s="127"/>
      <c r="AY27" s="127"/>
      <c r="AZ27" s="127"/>
      <c r="BA27" s="127"/>
    </row>
    <row r="28" spans="1:53" s="248" customFormat="1">
      <c r="A28" s="341"/>
      <c r="B28" s="115" t="s">
        <v>520</v>
      </c>
      <c r="C28" s="72" t="s">
        <v>55</v>
      </c>
      <c r="D28" s="342">
        <v>1</v>
      </c>
      <c r="E28" s="343"/>
      <c r="F28" s="252">
        <f t="shared" si="0"/>
        <v>0</v>
      </c>
      <c r="G28" s="249"/>
      <c r="H28" s="127"/>
      <c r="I28" s="127"/>
      <c r="J28" s="127"/>
      <c r="K28" s="127"/>
      <c r="L28" s="127"/>
      <c r="M28" s="127"/>
      <c r="N28" s="127"/>
      <c r="O28" s="127"/>
      <c r="P28" s="127"/>
      <c r="Q28" s="127"/>
      <c r="R28" s="127"/>
      <c r="S28" s="127"/>
      <c r="T28" s="127"/>
      <c r="U28" s="127"/>
      <c r="V28" s="127"/>
      <c r="W28" s="127"/>
      <c r="X28" s="127"/>
      <c r="Y28" s="127"/>
      <c r="Z28" s="127"/>
      <c r="AA28" s="127"/>
      <c r="AB28" s="127"/>
      <c r="AC28" s="127"/>
      <c r="AD28" s="127"/>
      <c r="AE28" s="127"/>
      <c r="AF28" s="127"/>
      <c r="AG28" s="127"/>
      <c r="AH28" s="127"/>
      <c r="AI28" s="127"/>
      <c r="AJ28" s="127"/>
      <c r="AK28" s="127"/>
      <c r="AL28" s="127"/>
      <c r="AM28" s="127"/>
      <c r="AN28" s="127"/>
      <c r="AO28" s="127"/>
      <c r="AP28" s="127"/>
      <c r="AQ28" s="127"/>
      <c r="AR28" s="127"/>
      <c r="AS28" s="127"/>
      <c r="AT28" s="127"/>
      <c r="AU28" s="127"/>
      <c r="AV28" s="127"/>
      <c r="AW28" s="127"/>
      <c r="AX28" s="127"/>
      <c r="AY28" s="127"/>
      <c r="AZ28" s="127"/>
      <c r="BA28" s="127"/>
    </row>
    <row r="29" spans="1:53" s="248" customFormat="1">
      <c r="A29" s="341"/>
      <c r="B29" s="115"/>
      <c r="C29" s="72"/>
      <c r="D29" s="342"/>
      <c r="E29" s="343"/>
      <c r="F29" s="252">
        <f t="shared" si="0"/>
        <v>0</v>
      </c>
      <c r="G29" s="249"/>
      <c r="H29" s="127"/>
      <c r="I29" s="127"/>
      <c r="J29" s="127"/>
      <c r="K29" s="127"/>
      <c r="L29" s="127"/>
      <c r="M29" s="127"/>
      <c r="N29" s="127"/>
      <c r="O29" s="127"/>
      <c r="P29" s="127"/>
      <c r="Q29" s="127"/>
      <c r="R29" s="127"/>
      <c r="S29" s="127"/>
      <c r="T29" s="127"/>
      <c r="U29" s="127"/>
      <c r="V29" s="127"/>
      <c r="W29" s="127"/>
      <c r="X29" s="127"/>
      <c r="Y29" s="127"/>
      <c r="Z29" s="127"/>
      <c r="AA29" s="127"/>
      <c r="AB29" s="127"/>
      <c r="AC29" s="127"/>
      <c r="AD29" s="127"/>
      <c r="AE29" s="127"/>
      <c r="AF29" s="127"/>
      <c r="AG29" s="127"/>
      <c r="AH29" s="127"/>
      <c r="AI29" s="127"/>
      <c r="AJ29" s="127"/>
      <c r="AK29" s="127"/>
      <c r="AL29" s="127"/>
      <c r="AM29" s="127"/>
      <c r="AN29" s="127"/>
      <c r="AO29" s="127"/>
      <c r="AP29" s="127"/>
      <c r="AQ29" s="127"/>
      <c r="AR29" s="127"/>
      <c r="AS29" s="127"/>
      <c r="AT29" s="127"/>
      <c r="AU29" s="127"/>
      <c r="AV29" s="127"/>
      <c r="AW29" s="127"/>
      <c r="AX29" s="127"/>
      <c r="AY29" s="127"/>
      <c r="AZ29" s="127"/>
      <c r="BA29" s="127"/>
    </row>
    <row r="30" spans="1:53" s="248" customFormat="1">
      <c r="A30" s="341"/>
      <c r="B30" s="115" t="s">
        <v>514</v>
      </c>
      <c r="C30" s="72"/>
      <c r="D30" s="342"/>
      <c r="E30" s="343"/>
      <c r="F30" s="252">
        <f t="shared" si="0"/>
        <v>0</v>
      </c>
      <c r="G30" s="249"/>
      <c r="H30" s="127"/>
      <c r="I30" s="127"/>
      <c r="J30" s="127"/>
      <c r="K30" s="127"/>
      <c r="L30" s="127"/>
      <c r="M30" s="127"/>
      <c r="N30" s="127"/>
      <c r="O30" s="127"/>
      <c r="P30" s="127"/>
      <c r="Q30" s="127"/>
      <c r="R30" s="127"/>
      <c r="S30" s="127"/>
      <c r="T30" s="127"/>
      <c r="U30" s="127"/>
      <c r="V30" s="127"/>
      <c r="W30" s="127"/>
      <c r="X30" s="127"/>
      <c r="Y30" s="127"/>
      <c r="Z30" s="127"/>
      <c r="AA30" s="127"/>
      <c r="AB30" s="127"/>
      <c r="AC30" s="127"/>
      <c r="AD30" s="127"/>
      <c r="AE30" s="127"/>
      <c r="AF30" s="127"/>
      <c r="AG30" s="127"/>
      <c r="AH30" s="127"/>
      <c r="AI30" s="127"/>
      <c r="AJ30" s="127"/>
      <c r="AK30" s="127"/>
      <c r="AL30" s="127"/>
      <c r="AM30" s="127"/>
      <c r="AN30" s="127"/>
      <c r="AO30" s="127"/>
      <c r="AP30" s="127"/>
      <c r="AQ30" s="127"/>
      <c r="AR30" s="127"/>
      <c r="AS30" s="127"/>
      <c r="AT30" s="127"/>
      <c r="AU30" s="127"/>
      <c r="AV30" s="127"/>
      <c r="AW30" s="127"/>
      <c r="AX30" s="127"/>
      <c r="AY30" s="127"/>
      <c r="AZ30" s="127"/>
      <c r="BA30" s="127"/>
    </row>
    <row r="31" spans="1:53" s="248" customFormat="1">
      <c r="A31" s="341"/>
      <c r="B31" s="115" t="s">
        <v>521</v>
      </c>
      <c r="C31" s="72"/>
      <c r="D31" s="342"/>
      <c r="E31" s="343"/>
      <c r="F31" s="252">
        <f t="shared" si="0"/>
        <v>0</v>
      </c>
      <c r="G31" s="249"/>
      <c r="H31" s="127"/>
      <c r="I31" s="127"/>
      <c r="J31" s="127"/>
      <c r="K31" s="127"/>
      <c r="L31" s="127"/>
      <c r="M31" s="127"/>
      <c r="N31" s="127"/>
      <c r="O31" s="127"/>
      <c r="P31" s="127"/>
      <c r="Q31" s="127"/>
      <c r="R31" s="127"/>
      <c r="S31" s="127"/>
      <c r="T31" s="127"/>
      <c r="U31" s="127"/>
      <c r="V31" s="127"/>
      <c r="W31" s="127"/>
      <c r="X31" s="127"/>
      <c r="Y31" s="127"/>
      <c r="Z31" s="127"/>
      <c r="AA31" s="127"/>
      <c r="AB31" s="127"/>
      <c r="AC31" s="127"/>
      <c r="AD31" s="127"/>
      <c r="AE31" s="127"/>
      <c r="AF31" s="127"/>
      <c r="AG31" s="127"/>
      <c r="AH31" s="127"/>
      <c r="AI31" s="127"/>
      <c r="AJ31" s="127"/>
      <c r="AK31" s="127"/>
      <c r="AL31" s="127"/>
      <c r="AM31" s="127"/>
      <c r="AN31" s="127"/>
      <c r="AO31" s="127"/>
      <c r="AP31" s="127"/>
      <c r="AQ31" s="127"/>
      <c r="AR31" s="127"/>
      <c r="AS31" s="127"/>
      <c r="AT31" s="127"/>
      <c r="AU31" s="127"/>
      <c r="AV31" s="127"/>
      <c r="AW31" s="127"/>
      <c r="AX31" s="127"/>
      <c r="AY31" s="127"/>
      <c r="AZ31" s="127"/>
      <c r="BA31" s="127"/>
    </row>
    <row r="32" spans="1:53" s="248" customFormat="1">
      <c r="A32" s="341"/>
      <c r="B32" s="115" t="s">
        <v>522</v>
      </c>
      <c r="C32" s="72" t="s">
        <v>55</v>
      </c>
      <c r="D32" s="342">
        <v>1</v>
      </c>
      <c r="E32" s="343"/>
      <c r="F32" s="252">
        <f t="shared" si="0"/>
        <v>0</v>
      </c>
      <c r="G32" s="249"/>
      <c r="H32" s="127"/>
      <c r="I32" s="127"/>
      <c r="J32" s="127"/>
      <c r="K32" s="127"/>
      <c r="L32" s="127"/>
      <c r="M32" s="127"/>
      <c r="N32" s="127"/>
      <c r="O32" s="127"/>
      <c r="P32" s="127"/>
      <c r="Q32" s="127"/>
      <c r="R32" s="127"/>
      <c r="S32" s="127"/>
      <c r="T32" s="127"/>
      <c r="U32" s="127"/>
      <c r="V32" s="127"/>
      <c r="W32" s="127"/>
      <c r="X32" s="127"/>
      <c r="Y32" s="127"/>
      <c r="Z32" s="127"/>
      <c r="AA32" s="127"/>
      <c r="AB32" s="127"/>
      <c r="AC32" s="127"/>
      <c r="AD32" s="127"/>
      <c r="AE32" s="127"/>
      <c r="AF32" s="127"/>
      <c r="AG32" s="127"/>
      <c r="AH32" s="127"/>
      <c r="AI32" s="127"/>
      <c r="AJ32" s="127"/>
      <c r="AK32" s="127"/>
      <c r="AL32" s="127"/>
      <c r="AM32" s="127"/>
      <c r="AN32" s="127"/>
      <c r="AO32" s="127"/>
      <c r="AP32" s="127"/>
      <c r="AQ32" s="127"/>
      <c r="AR32" s="127"/>
      <c r="AS32" s="127"/>
      <c r="AT32" s="127"/>
      <c r="AU32" s="127"/>
      <c r="AV32" s="127"/>
      <c r="AW32" s="127"/>
      <c r="AX32" s="127"/>
      <c r="AY32" s="127"/>
      <c r="AZ32" s="127"/>
      <c r="BA32" s="127"/>
    </row>
    <row r="33" spans="1:53" s="248" customFormat="1">
      <c r="A33" s="344"/>
      <c r="B33" s="115"/>
      <c r="C33" s="72"/>
      <c r="D33" s="342"/>
      <c r="E33" s="343"/>
      <c r="F33" s="252">
        <f t="shared" si="0"/>
        <v>0</v>
      </c>
      <c r="G33" s="249"/>
      <c r="H33" s="127"/>
      <c r="I33" s="127"/>
      <c r="J33" s="127"/>
      <c r="K33" s="127"/>
      <c r="L33" s="127"/>
      <c r="M33" s="127"/>
      <c r="N33" s="127"/>
      <c r="O33" s="127"/>
      <c r="P33" s="127"/>
      <c r="Q33" s="127"/>
      <c r="R33" s="127"/>
      <c r="S33" s="127"/>
      <c r="T33" s="127"/>
      <c r="U33" s="127"/>
      <c r="V33" s="127"/>
      <c r="W33" s="127"/>
      <c r="X33" s="127"/>
      <c r="Y33" s="127"/>
      <c r="Z33" s="127"/>
      <c r="AA33" s="127"/>
      <c r="AB33" s="127"/>
      <c r="AC33" s="127"/>
      <c r="AD33" s="127"/>
      <c r="AE33" s="127"/>
      <c r="AF33" s="127"/>
      <c r="AG33" s="127"/>
      <c r="AH33" s="127"/>
      <c r="AI33" s="127"/>
      <c r="AJ33" s="127"/>
      <c r="AK33" s="127"/>
      <c r="AL33" s="127"/>
      <c r="AM33" s="127"/>
      <c r="AN33" s="127"/>
      <c r="AO33" s="127"/>
      <c r="AP33" s="127"/>
      <c r="AQ33" s="127"/>
      <c r="AR33" s="127"/>
      <c r="AS33" s="127"/>
      <c r="AT33" s="127"/>
      <c r="AU33" s="127"/>
      <c r="AV33" s="127"/>
      <c r="AW33" s="127"/>
      <c r="AX33" s="127"/>
      <c r="AY33" s="127"/>
      <c r="AZ33" s="127"/>
      <c r="BA33" s="127"/>
    </row>
    <row r="34" spans="1:53" s="248" customFormat="1" ht="148.5">
      <c r="A34" s="82" t="s">
        <v>5</v>
      </c>
      <c r="B34" s="115" t="s">
        <v>630</v>
      </c>
      <c r="C34" s="72"/>
      <c r="D34" s="342"/>
      <c r="E34" s="343"/>
      <c r="F34" s="252">
        <f t="shared" si="0"/>
        <v>0</v>
      </c>
      <c r="G34" s="249"/>
      <c r="H34" s="127"/>
      <c r="I34" s="127"/>
      <c r="J34" s="127"/>
      <c r="K34" s="127"/>
      <c r="L34" s="127"/>
      <c r="M34" s="127"/>
      <c r="N34" s="127"/>
      <c r="O34" s="127"/>
      <c r="P34" s="127"/>
      <c r="Q34" s="127"/>
      <c r="R34" s="127"/>
      <c r="S34" s="127"/>
      <c r="T34" s="127"/>
      <c r="U34" s="127"/>
      <c r="V34" s="127"/>
      <c r="W34" s="127"/>
      <c r="X34" s="127"/>
      <c r="Y34" s="127"/>
      <c r="Z34" s="127"/>
      <c r="AA34" s="127"/>
      <c r="AB34" s="127"/>
      <c r="AC34" s="127"/>
      <c r="AD34" s="127"/>
      <c r="AE34" s="127"/>
      <c r="AF34" s="127"/>
      <c r="AG34" s="127"/>
      <c r="AH34" s="127"/>
      <c r="AI34" s="127"/>
      <c r="AJ34" s="127"/>
      <c r="AK34" s="127"/>
      <c r="AL34" s="127"/>
      <c r="AM34" s="127"/>
      <c r="AN34" s="127"/>
      <c r="AO34" s="127"/>
      <c r="AP34" s="127"/>
      <c r="AQ34" s="127"/>
      <c r="AR34" s="127"/>
      <c r="AS34" s="127"/>
      <c r="AT34" s="127"/>
      <c r="AU34" s="127"/>
      <c r="AV34" s="127"/>
      <c r="AW34" s="127"/>
      <c r="AX34" s="127"/>
      <c r="AY34" s="127"/>
      <c r="AZ34" s="127"/>
      <c r="BA34" s="127"/>
    </row>
    <row r="35" spans="1:53" s="248" customFormat="1">
      <c r="A35" s="344"/>
      <c r="B35" s="115" t="s">
        <v>523</v>
      </c>
      <c r="C35" s="72"/>
      <c r="D35" s="342"/>
      <c r="E35" s="343"/>
      <c r="F35" s="252">
        <f t="shared" si="0"/>
        <v>0</v>
      </c>
      <c r="G35" s="249"/>
      <c r="H35" s="127"/>
      <c r="I35" s="127"/>
      <c r="J35" s="127"/>
      <c r="K35" s="127"/>
      <c r="L35" s="127"/>
      <c r="M35" s="127"/>
      <c r="N35" s="127"/>
      <c r="O35" s="127"/>
      <c r="P35" s="127"/>
      <c r="Q35" s="127"/>
      <c r="R35" s="127"/>
      <c r="S35" s="127"/>
      <c r="T35" s="127"/>
      <c r="U35" s="127"/>
      <c r="V35" s="127"/>
      <c r="W35" s="127"/>
      <c r="X35" s="127"/>
      <c r="Y35" s="127"/>
      <c r="Z35" s="127"/>
      <c r="AA35" s="127"/>
      <c r="AB35" s="127"/>
      <c r="AC35" s="127"/>
      <c r="AD35" s="127"/>
      <c r="AE35" s="127"/>
      <c r="AF35" s="127"/>
      <c r="AG35" s="127"/>
      <c r="AH35" s="127"/>
      <c r="AI35" s="127"/>
      <c r="AJ35" s="127"/>
      <c r="AK35" s="127"/>
      <c r="AL35" s="127"/>
      <c r="AM35" s="127"/>
      <c r="AN35" s="127"/>
      <c r="AO35" s="127"/>
      <c r="AP35" s="127"/>
      <c r="AQ35" s="127"/>
      <c r="AR35" s="127"/>
      <c r="AS35" s="127"/>
      <c r="AT35" s="127"/>
      <c r="AU35" s="127"/>
      <c r="AV35" s="127"/>
      <c r="AW35" s="127"/>
      <c r="AX35" s="127"/>
      <c r="AY35" s="127"/>
      <c r="AZ35" s="127"/>
      <c r="BA35" s="127"/>
    </row>
    <row r="36" spans="1:53" s="248" customFormat="1">
      <c r="A36" s="344"/>
      <c r="B36" s="115" t="s">
        <v>524</v>
      </c>
      <c r="C36" s="72"/>
      <c r="D36" s="342"/>
      <c r="E36" s="343"/>
      <c r="F36" s="252">
        <f t="shared" si="0"/>
        <v>0</v>
      </c>
      <c r="G36" s="249"/>
      <c r="H36" s="127"/>
      <c r="I36" s="127"/>
      <c r="J36" s="127"/>
      <c r="K36" s="127"/>
      <c r="L36" s="127"/>
      <c r="M36" s="127"/>
      <c r="N36" s="127"/>
      <c r="O36" s="127"/>
      <c r="P36" s="127"/>
      <c r="Q36" s="127"/>
      <c r="R36" s="127"/>
      <c r="S36" s="127"/>
      <c r="T36" s="127"/>
      <c r="U36" s="127"/>
      <c r="V36" s="127"/>
      <c r="W36" s="127"/>
      <c r="X36" s="127"/>
      <c r="Y36" s="127"/>
      <c r="Z36" s="127"/>
      <c r="AA36" s="127"/>
      <c r="AB36" s="127"/>
      <c r="AC36" s="127"/>
      <c r="AD36" s="127"/>
      <c r="AE36" s="127"/>
      <c r="AF36" s="127"/>
      <c r="AG36" s="127"/>
      <c r="AH36" s="127"/>
      <c r="AI36" s="127"/>
      <c r="AJ36" s="127"/>
      <c r="AK36" s="127"/>
      <c r="AL36" s="127"/>
      <c r="AM36" s="127"/>
      <c r="AN36" s="127"/>
      <c r="AO36" s="127"/>
      <c r="AP36" s="127"/>
      <c r="AQ36" s="127"/>
      <c r="AR36" s="127"/>
      <c r="AS36" s="127"/>
      <c r="AT36" s="127"/>
      <c r="AU36" s="127"/>
      <c r="AV36" s="127"/>
      <c r="AW36" s="127"/>
      <c r="AX36" s="127"/>
      <c r="AY36" s="127"/>
      <c r="AZ36" s="127"/>
      <c r="BA36" s="127"/>
    </row>
    <row r="37" spans="1:53" s="248" customFormat="1">
      <c r="A37" s="344"/>
      <c r="B37" s="115" t="s">
        <v>525</v>
      </c>
      <c r="C37" s="72"/>
      <c r="D37" s="342"/>
      <c r="E37" s="343"/>
      <c r="F37" s="252">
        <f t="shared" si="0"/>
        <v>0</v>
      </c>
      <c r="G37" s="249"/>
      <c r="H37" s="127"/>
      <c r="I37" s="127"/>
      <c r="J37" s="127"/>
      <c r="K37" s="127"/>
      <c r="L37" s="127"/>
      <c r="M37" s="127"/>
      <c r="N37" s="127"/>
      <c r="O37" s="127"/>
      <c r="P37" s="127"/>
      <c r="Q37" s="127"/>
      <c r="R37" s="127"/>
      <c r="S37" s="127"/>
      <c r="T37" s="127"/>
      <c r="U37" s="127"/>
      <c r="V37" s="127"/>
      <c r="W37" s="127"/>
      <c r="X37" s="127"/>
      <c r="Y37" s="127"/>
      <c r="Z37" s="127"/>
      <c r="AA37" s="127"/>
      <c r="AB37" s="127"/>
      <c r="AC37" s="127"/>
      <c r="AD37" s="127"/>
      <c r="AE37" s="127"/>
      <c r="AF37" s="127"/>
      <c r="AG37" s="127"/>
      <c r="AH37" s="127"/>
      <c r="AI37" s="127"/>
      <c r="AJ37" s="127"/>
      <c r="AK37" s="127"/>
      <c r="AL37" s="127"/>
      <c r="AM37" s="127"/>
      <c r="AN37" s="127"/>
      <c r="AO37" s="127"/>
      <c r="AP37" s="127"/>
      <c r="AQ37" s="127"/>
      <c r="AR37" s="127"/>
      <c r="AS37" s="127"/>
      <c r="AT37" s="127"/>
      <c r="AU37" s="127"/>
      <c r="AV37" s="127"/>
      <c r="AW37" s="127"/>
      <c r="AX37" s="127"/>
      <c r="AY37" s="127"/>
      <c r="AZ37" s="127"/>
      <c r="BA37" s="127"/>
    </row>
    <row r="38" spans="1:53" s="248" customFormat="1">
      <c r="A38" s="344"/>
      <c r="B38" s="115" t="s">
        <v>526</v>
      </c>
      <c r="C38" s="72" t="s">
        <v>55</v>
      </c>
      <c r="D38" s="342">
        <v>1</v>
      </c>
      <c r="E38" s="343"/>
      <c r="F38" s="252">
        <f t="shared" si="0"/>
        <v>0</v>
      </c>
      <c r="G38" s="249"/>
      <c r="H38" s="127"/>
      <c r="I38" s="127"/>
      <c r="J38" s="127"/>
      <c r="K38" s="127"/>
      <c r="L38" s="127"/>
      <c r="M38" s="127"/>
      <c r="N38" s="127"/>
      <c r="O38" s="127"/>
      <c r="P38" s="127"/>
      <c r="Q38" s="127"/>
      <c r="R38" s="127"/>
      <c r="S38" s="127"/>
      <c r="T38" s="127"/>
      <c r="U38" s="127"/>
      <c r="V38" s="127"/>
      <c r="W38" s="127"/>
      <c r="X38" s="127"/>
      <c r="Y38" s="127"/>
      <c r="Z38" s="127"/>
      <c r="AA38" s="127"/>
      <c r="AB38" s="127"/>
      <c r="AC38" s="127"/>
      <c r="AD38" s="127"/>
      <c r="AE38" s="127"/>
      <c r="AF38" s="127"/>
      <c r="AG38" s="127"/>
      <c r="AH38" s="127"/>
      <c r="AI38" s="127"/>
      <c r="AJ38" s="127"/>
      <c r="AK38" s="127"/>
      <c r="AL38" s="127"/>
      <c r="AM38" s="127"/>
      <c r="AN38" s="127"/>
      <c r="AO38" s="127"/>
      <c r="AP38" s="127"/>
      <c r="AQ38" s="127"/>
      <c r="AR38" s="127"/>
      <c r="AS38" s="127"/>
      <c r="AT38" s="127"/>
      <c r="AU38" s="127"/>
      <c r="AV38" s="127"/>
      <c r="AW38" s="127"/>
      <c r="AX38" s="127"/>
      <c r="AY38" s="127"/>
      <c r="AZ38" s="127"/>
      <c r="BA38" s="127"/>
    </row>
    <row r="39" spans="1:53" s="248" customFormat="1">
      <c r="A39" s="344"/>
      <c r="B39" s="115"/>
      <c r="C39" s="72"/>
      <c r="D39" s="342"/>
      <c r="E39" s="343"/>
      <c r="F39" s="252">
        <f t="shared" si="0"/>
        <v>0</v>
      </c>
      <c r="G39" s="249"/>
      <c r="H39" s="127"/>
      <c r="I39" s="127"/>
      <c r="J39" s="127"/>
      <c r="K39" s="127"/>
      <c r="L39" s="127"/>
      <c r="M39" s="127"/>
      <c r="N39" s="127"/>
      <c r="O39" s="127"/>
      <c r="P39" s="127"/>
      <c r="Q39" s="127"/>
      <c r="R39" s="127"/>
      <c r="S39" s="127"/>
      <c r="T39" s="127"/>
      <c r="U39" s="127"/>
      <c r="V39" s="127"/>
      <c r="W39" s="127"/>
      <c r="X39" s="127"/>
      <c r="Y39" s="127"/>
      <c r="Z39" s="127"/>
      <c r="AA39" s="127"/>
      <c r="AB39" s="127"/>
      <c r="AC39" s="127"/>
      <c r="AD39" s="127"/>
      <c r="AE39" s="127"/>
      <c r="AF39" s="127"/>
      <c r="AG39" s="127"/>
      <c r="AH39" s="127"/>
      <c r="AI39" s="127"/>
      <c r="AJ39" s="127"/>
      <c r="AK39" s="127"/>
      <c r="AL39" s="127"/>
      <c r="AM39" s="127"/>
      <c r="AN39" s="127"/>
      <c r="AO39" s="127"/>
      <c r="AP39" s="127"/>
      <c r="AQ39" s="127"/>
      <c r="AR39" s="127"/>
      <c r="AS39" s="127"/>
      <c r="AT39" s="127"/>
      <c r="AU39" s="127"/>
      <c r="AV39" s="127"/>
      <c r="AW39" s="127"/>
      <c r="AX39" s="127"/>
      <c r="AY39" s="127"/>
      <c r="AZ39" s="127"/>
      <c r="BA39" s="127"/>
    </row>
    <row r="40" spans="1:53" s="248" customFormat="1" ht="49.5">
      <c r="A40" s="82" t="s">
        <v>6</v>
      </c>
      <c r="B40" s="115" t="s">
        <v>631</v>
      </c>
      <c r="C40" s="72"/>
      <c r="D40" s="342"/>
      <c r="E40" s="343"/>
      <c r="F40" s="252">
        <f t="shared" si="0"/>
        <v>0</v>
      </c>
      <c r="G40" s="249"/>
      <c r="H40" s="127"/>
      <c r="I40" s="127"/>
      <c r="J40" s="127"/>
      <c r="K40" s="127"/>
      <c r="L40" s="127"/>
      <c r="M40" s="127"/>
      <c r="N40" s="127"/>
      <c r="O40" s="127"/>
      <c r="P40" s="127"/>
      <c r="Q40" s="127"/>
      <c r="R40" s="127"/>
      <c r="S40" s="127"/>
      <c r="T40" s="127"/>
      <c r="U40" s="127"/>
      <c r="V40" s="127"/>
      <c r="W40" s="127"/>
      <c r="X40" s="127"/>
      <c r="Y40" s="127"/>
      <c r="Z40" s="127"/>
      <c r="AA40" s="127"/>
      <c r="AB40" s="127"/>
      <c r="AC40" s="127"/>
      <c r="AD40" s="127"/>
      <c r="AE40" s="127"/>
      <c r="AF40" s="127"/>
      <c r="AG40" s="127"/>
      <c r="AH40" s="127"/>
      <c r="AI40" s="127"/>
      <c r="AJ40" s="127"/>
      <c r="AK40" s="127"/>
      <c r="AL40" s="127"/>
      <c r="AM40" s="127"/>
      <c r="AN40" s="127"/>
      <c r="AO40" s="127"/>
      <c r="AP40" s="127"/>
      <c r="AQ40" s="127"/>
      <c r="AR40" s="127"/>
      <c r="AS40" s="127"/>
      <c r="AT40" s="127"/>
      <c r="AU40" s="127"/>
      <c r="AV40" s="127"/>
      <c r="AW40" s="127"/>
      <c r="AX40" s="127"/>
      <c r="AY40" s="127"/>
      <c r="AZ40" s="127"/>
      <c r="BA40" s="127"/>
    </row>
    <row r="41" spans="1:53" s="248" customFormat="1">
      <c r="A41" s="82"/>
      <c r="B41" s="115" t="s">
        <v>205</v>
      </c>
      <c r="C41" s="72" t="s">
        <v>55</v>
      </c>
      <c r="D41" s="342">
        <v>2</v>
      </c>
      <c r="E41" s="343"/>
      <c r="F41" s="252">
        <f t="shared" si="0"/>
        <v>0</v>
      </c>
      <c r="G41" s="249"/>
      <c r="H41" s="127"/>
      <c r="I41" s="127"/>
      <c r="J41" s="127"/>
      <c r="K41" s="127"/>
      <c r="L41" s="127"/>
      <c r="M41" s="127"/>
      <c r="N41" s="127"/>
      <c r="O41" s="127"/>
      <c r="P41" s="127"/>
      <c r="Q41" s="127"/>
      <c r="R41" s="127"/>
      <c r="S41" s="127"/>
      <c r="T41" s="127"/>
      <c r="U41" s="127"/>
      <c r="V41" s="127"/>
      <c r="W41" s="127"/>
      <c r="X41" s="127"/>
      <c r="Y41" s="127"/>
      <c r="Z41" s="127"/>
      <c r="AA41" s="127"/>
      <c r="AB41" s="127"/>
      <c r="AC41" s="127"/>
      <c r="AD41" s="127"/>
      <c r="AE41" s="127"/>
      <c r="AF41" s="127"/>
      <c r="AG41" s="127"/>
      <c r="AH41" s="127"/>
      <c r="AI41" s="127"/>
      <c r="AJ41" s="127"/>
      <c r="AK41" s="127"/>
      <c r="AL41" s="127"/>
      <c r="AM41" s="127"/>
      <c r="AN41" s="127"/>
      <c r="AO41" s="127"/>
      <c r="AP41" s="127"/>
      <c r="AQ41" s="127"/>
      <c r="AR41" s="127"/>
      <c r="AS41" s="127"/>
      <c r="AT41" s="127"/>
      <c r="AU41" s="127"/>
      <c r="AV41" s="127"/>
      <c r="AW41" s="127"/>
      <c r="AX41" s="127"/>
      <c r="AY41" s="127"/>
      <c r="AZ41" s="127"/>
      <c r="BA41" s="127"/>
    </row>
    <row r="42" spans="1:53" s="248" customFormat="1">
      <c r="A42" s="82"/>
      <c r="B42" s="115"/>
      <c r="C42" s="72"/>
      <c r="D42" s="342"/>
      <c r="E42" s="343"/>
      <c r="F42" s="252">
        <f t="shared" si="0"/>
        <v>0</v>
      </c>
      <c r="G42" s="249"/>
      <c r="H42" s="127"/>
      <c r="I42" s="127"/>
      <c r="J42" s="127"/>
      <c r="K42" s="127"/>
      <c r="L42" s="127"/>
      <c r="M42" s="127"/>
      <c r="N42" s="127"/>
      <c r="O42" s="127"/>
      <c r="P42" s="127"/>
      <c r="Q42" s="127"/>
      <c r="R42" s="127"/>
      <c r="S42" s="127"/>
      <c r="T42" s="127"/>
      <c r="U42" s="127"/>
      <c r="V42" s="127"/>
      <c r="W42" s="127"/>
      <c r="X42" s="127"/>
      <c r="Y42" s="127"/>
      <c r="Z42" s="127"/>
      <c r="AA42" s="127"/>
      <c r="AB42" s="127"/>
      <c r="AC42" s="127"/>
      <c r="AD42" s="127"/>
      <c r="AE42" s="127"/>
      <c r="AF42" s="127"/>
      <c r="AG42" s="127"/>
      <c r="AH42" s="127"/>
      <c r="AI42" s="127"/>
      <c r="AJ42" s="127"/>
      <c r="AK42" s="127"/>
      <c r="AL42" s="127"/>
      <c r="AM42" s="127"/>
      <c r="AN42" s="127"/>
      <c r="AO42" s="127"/>
      <c r="AP42" s="127"/>
      <c r="AQ42" s="127"/>
      <c r="AR42" s="127"/>
      <c r="AS42" s="127"/>
      <c r="AT42" s="127"/>
      <c r="AU42" s="127"/>
      <c r="AV42" s="127"/>
      <c r="AW42" s="127"/>
      <c r="AX42" s="127"/>
      <c r="AY42" s="127"/>
      <c r="AZ42" s="127"/>
      <c r="BA42" s="127"/>
    </row>
    <row r="43" spans="1:53" s="248" customFormat="1" ht="49.5">
      <c r="A43" s="82" t="s">
        <v>8</v>
      </c>
      <c r="B43" s="115" t="s">
        <v>692</v>
      </c>
      <c r="C43" s="72"/>
      <c r="D43" s="342"/>
      <c r="E43" s="343"/>
      <c r="F43" s="252">
        <f t="shared" si="0"/>
        <v>0</v>
      </c>
      <c r="G43" s="249"/>
      <c r="H43" s="127"/>
      <c r="I43" s="127"/>
      <c r="J43" s="127"/>
      <c r="K43" s="127"/>
      <c r="L43" s="127"/>
      <c r="M43" s="127"/>
      <c r="N43" s="127"/>
      <c r="O43" s="127"/>
      <c r="P43" s="127"/>
      <c r="Q43" s="127"/>
      <c r="R43" s="127"/>
      <c r="S43" s="127"/>
      <c r="T43" s="127"/>
      <c r="U43" s="127"/>
      <c r="V43" s="127"/>
      <c r="W43" s="127"/>
      <c r="X43" s="127"/>
      <c r="Y43" s="127"/>
      <c r="Z43" s="127"/>
      <c r="AA43" s="127"/>
      <c r="AB43" s="127"/>
      <c r="AC43" s="127"/>
      <c r="AD43" s="127"/>
      <c r="AE43" s="127"/>
      <c r="AF43" s="127"/>
      <c r="AG43" s="127"/>
      <c r="AH43" s="127"/>
      <c r="AI43" s="127"/>
      <c r="AJ43" s="127"/>
      <c r="AK43" s="127"/>
      <c r="AL43" s="127"/>
      <c r="AM43" s="127"/>
      <c r="AN43" s="127"/>
      <c r="AO43" s="127"/>
      <c r="AP43" s="127"/>
      <c r="AQ43" s="127"/>
      <c r="AR43" s="127"/>
      <c r="AS43" s="127"/>
      <c r="AT43" s="127"/>
      <c r="AU43" s="127"/>
      <c r="AV43" s="127"/>
      <c r="AW43" s="127"/>
      <c r="AX43" s="127"/>
      <c r="AY43" s="127"/>
      <c r="AZ43" s="127"/>
      <c r="BA43" s="127"/>
    </row>
    <row r="44" spans="1:53" s="248" customFormat="1">
      <c r="A44" s="82"/>
      <c r="B44" s="115" t="s">
        <v>527</v>
      </c>
      <c r="C44" s="72" t="s">
        <v>55</v>
      </c>
      <c r="D44" s="342">
        <v>2</v>
      </c>
      <c r="E44" s="343"/>
      <c r="F44" s="252">
        <f t="shared" si="0"/>
        <v>0</v>
      </c>
      <c r="G44" s="249"/>
      <c r="H44" s="127"/>
      <c r="I44" s="127"/>
      <c r="J44" s="127"/>
      <c r="K44" s="127"/>
      <c r="L44" s="127"/>
      <c r="M44" s="127"/>
      <c r="N44" s="127"/>
      <c r="O44" s="127"/>
      <c r="P44" s="127"/>
      <c r="Q44" s="127"/>
      <c r="R44" s="127"/>
      <c r="S44" s="127"/>
      <c r="T44" s="127"/>
      <c r="U44" s="127"/>
      <c r="V44" s="127"/>
      <c r="W44" s="127"/>
      <c r="X44" s="127"/>
      <c r="Y44" s="127"/>
      <c r="Z44" s="127"/>
      <c r="AA44" s="127"/>
      <c r="AB44" s="127"/>
      <c r="AC44" s="127"/>
      <c r="AD44" s="127"/>
      <c r="AE44" s="127"/>
      <c r="AF44" s="127"/>
      <c r="AG44" s="127"/>
      <c r="AH44" s="127"/>
      <c r="AI44" s="127"/>
      <c r="AJ44" s="127"/>
      <c r="AK44" s="127"/>
      <c r="AL44" s="127"/>
      <c r="AM44" s="127"/>
      <c r="AN44" s="127"/>
      <c r="AO44" s="127"/>
      <c r="AP44" s="127"/>
      <c r="AQ44" s="127"/>
      <c r="AR44" s="127"/>
      <c r="AS44" s="127"/>
      <c r="AT44" s="127"/>
      <c r="AU44" s="127"/>
      <c r="AV44" s="127"/>
      <c r="AW44" s="127"/>
      <c r="AX44" s="127"/>
      <c r="AY44" s="127"/>
      <c r="AZ44" s="127"/>
      <c r="BA44" s="127"/>
    </row>
    <row r="45" spans="1:53" s="248" customFormat="1">
      <c r="A45" s="82"/>
      <c r="B45" s="115" t="s">
        <v>528</v>
      </c>
      <c r="C45" s="72" t="s">
        <v>55</v>
      </c>
      <c r="D45" s="342">
        <v>2</v>
      </c>
      <c r="E45" s="343"/>
      <c r="F45" s="252">
        <f t="shared" si="0"/>
        <v>0</v>
      </c>
      <c r="G45" s="249"/>
      <c r="H45" s="127"/>
      <c r="I45" s="127"/>
      <c r="J45" s="127"/>
      <c r="K45" s="127"/>
      <c r="L45" s="127"/>
      <c r="M45" s="127"/>
      <c r="N45" s="127"/>
      <c r="O45" s="127"/>
      <c r="P45" s="127"/>
      <c r="Q45" s="127"/>
      <c r="R45" s="127"/>
      <c r="S45" s="127"/>
      <c r="T45" s="127"/>
      <c r="U45" s="127"/>
      <c r="V45" s="127"/>
      <c r="W45" s="127"/>
      <c r="X45" s="127"/>
      <c r="Y45" s="127"/>
      <c r="Z45" s="127"/>
      <c r="AA45" s="127"/>
      <c r="AB45" s="127"/>
      <c r="AC45" s="127"/>
      <c r="AD45" s="127"/>
      <c r="AE45" s="127"/>
      <c r="AF45" s="127"/>
      <c r="AG45" s="127"/>
      <c r="AH45" s="127"/>
      <c r="AI45" s="127"/>
      <c r="AJ45" s="127"/>
      <c r="AK45" s="127"/>
      <c r="AL45" s="127"/>
      <c r="AM45" s="127"/>
      <c r="AN45" s="127"/>
      <c r="AO45" s="127"/>
      <c r="AP45" s="127"/>
      <c r="AQ45" s="127"/>
      <c r="AR45" s="127"/>
      <c r="AS45" s="127"/>
      <c r="AT45" s="127"/>
      <c r="AU45" s="127"/>
      <c r="AV45" s="127"/>
      <c r="AW45" s="127"/>
      <c r="AX45" s="127"/>
      <c r="AY45" s="127"/>
      <c r="AZ45" s="127"/>
      <c r="BA45" s="127"/>
    </row>
    <row r="46" spans="1:53" s="248" customFormat="1">
      <c r="A46" s="82"/>
      <c r="B46" s="115" t="s">
        <v>529</v>
      </c>
      <c r="C46" s="72" t="s">
        <v>55</v>
      </c>
      <c r="D46" s="342">
        <v>1</v>
      </c>
      <c r="E46" s="343"/>
      <c r="F46" s="252">
        <f t="shared" si="0"/>
        <v>0</v>
      </c>
      <c r="G46" s="249"/>
      <c r="H46" s="127"/>
      <c r="I46" s="127"/>
      <c r="J46" s="127"/>
      <c r="K46" s="127"/>
      <c r="L46" s="127"/>
      <c r="M46" s="127"/>
      <c r="N46" s="127"/>
      <c r="O46" s="127"/>
      <c r="P46" s="127"/>
      <c r="Q46" s="127"/>
      <c r="R46" s="127"/>
      <c r="S46" s="127"/>
      <c r="T46" s="127"/>
      <c r="U46" s="127"/>
      <c r="V46" s="127"/>
      <c r="W46" s="127"/>
      <c r="X46" s="127"/>
      <c r="Y46" s="127"/>
      <c r="Z46" s="127"/>
      <c r="AA46" s="127"/>
      <c r="AB46" s="127"/>
      <c r="AC46" s="127"/>
      <c r="AD46" s="127"/>
      <c r="AE46" s="127"/>
      <c r="AF46" s="127"/>
      <c r="AG46" s="127"/>
      <c r="AH46" s="127"/>
      <c r="AI46" s="127"/>
      <c r="AJ46" s="127"/>
      <c r="AK46" s="127"/>
      <c r="AL46" s="127"/>
      <c r="AM46" s="127"/>
      <c r="AN46" s="127"/>
      <c r="AO46" s="127"/>
      <c r="AP46" s="127"/>
      <c r="AQ46" s="127"/>
      <c r="AR46" s="127"/>
      <c r="AS46" s="127"/>
      <c r="AT46" s="127"/>
      <c r="AU46" s="127"/>
      <c r="AV46" s="127"/>
      <c r="AW46" s="127"/>
      <c r="AX46" s="127"/>
      <c r="AY46" s="127"/>
      <c r="AZ46" s="127"/>
      <c r="BA46" s="127"/>
    </row>
    <row r="47" spans="1:53" s="248" customFormat="1">
      <c r="A47" s="82"/>
      <c r="B47" s="115" t="s">
        <v>530</v>
      </c>
      <c r="C47" s="72" t="s">
        <v>55</v>
      </c>
      <c r="D47" s="342">
        <v>1</v>
      </c>
      <c r="E47" s="343"/>
      <c r="F47" s="252">
        <f t="shared" si="0"/>
        <v>0</v>
      </c>
      <c r="G47" s="249"/>
      <c r="H47" s="127"/>
      <c r="I47" s="127"/>
      <c r="J47" s="127"/>
      <c r="K47" s="127"/>
      <c r="L47" s="127"/>
      <c r="M47" s="127"/>
      <c r="N47" s="127"/>
      <c r="O47" s="127"/>
      <c r="P47" s="127"/>
      <c r="Q47" s="127"/>
      <c r="R47" s="127"/>
      <c r="S47" s="127"/>
      <c r="T47" s="127"/>
      <c r="U47" s="127"/>
      <c r="V47" s="127"/>
      <c r="W47" s="127"/>
      <c r="X47" s="127"/>
      <c r="Y47" s="127"/>
      <c r="Z47" s="127"/>
      <c r="AA47" s="127"/>
      <c r="AB47" s="127"/>
      <c r="AC47" s="127"/>
      <c r="AD47" s="127"/>
      <c r="AE47" s="127"/>
      <c r="AF47" s="127"/>
      <c r="AG47" s="127"/>
      <c r="AH47" s="127"/>
      <c r="AI47" s="127"/>
      <c r="AJ47" s="127"/>
      <c r="AK47" s="127"/>
      <c r="AL47" s="127"/>
      <c r="AM47" s="127"/>
      <c r="AN47" s="127"/>
      <c r="AO47" s="127"/>
      <c r="AP47" s="127"/>
      <c r="AQ47" s="127"/>
      <c r="AR47" s="127"/>
      <c r="AS47" s="127"/>
      <c r="AT47" s="127"/>
      <c r="AU47" s="127"/>
      <c r="AV47" s="127"/>
      <c r="AW47" s="127"/>
      <c r="AX47" s="127"/>
      <c r="AY47" s="127"/>
      <c r="AZ47" s="127"/>
      <c r="BA47" s="127"/>
    </row>
    <row r="48" spans="1:53" s="248" customFormat="1">
      <c r="A48" s="82"/>
      <c r="B48" s="115"/>
      <c r="C48" s="72"/>
      <c r="D48" s="342"/>
      <c r="E48" s="343"/>
      <c r="F48" s="252">
        <f t="shared" si="0"/>
        <v>0</v>
      </c>
      <c r="G48" s="249"/>
      <c r="H48" s="127"/>
      <c r="I48" s="127"/>
      <c r="J48" s="127"/>
      <c r="K48" s="127"/>
      <c r="L48" s="127"/>
      <c r="M48" s="127"/>
      <c r="N48" s="127"/>
      <c r="O48" s="127"/>
      <c r="P48" s="127"/>
      <c r="Q48" s="127"/>
      <c r="R48" s="127"/>
      <c r="S48" s="127"/>
      <c r="T48" s="127"/>
      <c r="U48" s="127"/>
      <c r="V48" s="127"/>
      <c r="W48" s="127"/>
      <c r="X48" s="127"/>
      <c r="Y48" s="127"/>
      <c r="Z48" s="127"/>
      <c r="AA48" s="127"/>
      <c r="AB48" s="127"/>
      <c r="AC48" s="127"/>
      <c r="AD48" s="127"/>
      <c r="AE48" s="127"/>
      <c r="AF48" s="127"/>
      <c r="AG48" s="127"/>
      <c r="AH48" s="127"/>
      <c r="AI48" s="127"/>
      <c r="AJ48" s="127"/>
      <c r="AK48" s="127"/>
      <c r="AL48" s="127"/>
      <c r="AM48" s="127"/>
      <c r="AN48" s="127"/>
      <c r="AO48" s="127"/>
      <c r="AP48" s="127"/>
      <c r="AQ48" s="127"/>
      <c r="AR48" s="127"/>
      <c r="AS48" s="127"/>
      <c r="AT48" s="127"/>
      <c r="AU48" s="127"/>
      <c r="AV48" s="127"/>
      <c r="AW48" s="127"/>
      <c r="AX48" s="127"/>
      <c r="AY48" s="127"/>
      <c r="AZ48" s="127"/>
      <c r="BA48" s="127"/>
    </row>
    <row r="49" spans="1:53" s="248" customFormat="1" ht="66">
      <c r="A49" s="82" t="s">
        <v>10</v>
      </c>
      <c r="B49" s="115" t="s">
        <v>531</v>
      </c>
      <c r="C49" s="72"/>
      <c r="D49" s="342"/>
      <c r="E49" s="343"/>
      <c r="F49" s="252">
        <f t="shared" si="0"/>
        <v>0</v>
      </c>
      <c r="G49" s="249"/>
      <c r="H49" s="127"/>
      <c r="I49" s="127"/>
      <c r="J49" s="127"/>
      <c r="K49" s="127"/>
      <c r="L49" s="127"/>
      <c r="M49" s="127"/>
      <c r="N49" s="127"/>
      <c r="O49" s="127"/>
      <c r="P49" s="127"/>
      <c r="Q49" s="127"/>
      <c r="R49" s="127"/>
      <c r="S49" s="127"/>
      <c r="T49" s="127"/>
      <c r="U49" s="127"/>
      <c r="V49" s="127"/>
      <c r="W49" s="127"/>
      <c r="X49" s="127"/>
      <c r="Y49" s="127"/>
      <c r="Z49" s="127"/>
      <c r="AA49" s="127"/>
      <c r="AB49" s="127"/>
      <c r="AC49" s="127"/>
      <c r="AD49" s="127"/>
      <c r="AE49" s="127"/>
      <c r="AF49" s="127"/>
      <c r="AG49" s="127"/>
      <c r="AH49" s="127"/>
      <c r="AI49" s="127"/>
      <c r="AJ49" s="127"/>
      <c r="AK49" s="127"/>
      <c r="AL49" s="127"/>
      <c r="AM49" s="127"/>
      <c r="AN49" s="127"/>
      <c r="AO49" s="127"/>
      <c r="AP49" s="127"/>
      <c r="AQ49" s="127"/>
      <c r="AR49" s="127"/>
      <c r="AS49" s="127"/>
      <c r="AT49" s="127"/>
      <c r="AU49" s="127"/>
      <c r="AV49" s="127"/>
      <c r="AW49" s="127"/>
      <c r="AX49" s="127"/>
      <c r="AY49" s="127"/>
      <c r="AZ49" s="127"/>
      <c r="BA49" s="127"/>
    </row>
    <row r="50" spans="1:53" s="248" customFormat="1">
      <c r="A50" s="82"/>
      <c r="B50" s="115" t="s">
        <v>532</v>
      </c>
      <c r="C50" s="72" t="s">
        <v>55</v>
      </c>
      <c r="D50" s="342">
        <v>1</v>
      </c>
      <c r="E50" s="343"/>
      <c r="F50" s="252">
        <f t="shared" si="0"/>
        <v>0</v>
      </c>
      <c r="G50" s="249"/>
      <c r="H50" s="127"/>
      <c r="I50" s="127"/>
      <c r="J50" s="127"/>
      <c r="K50" s="127"/>
      <c r="L50" s="127"/>
      <c r="M50" s="127"/>
      <c r="N50" s="127"/>
      <c r="O50" s="127"/>
      <c r="P50" s="127"/>
      <c r="Q50" s="127"/>
      <c r="R50" s="127"/>
      <c r="S50" s="127"/>
      <c r="T50" s="127"/>
      <c r="U50" s="127"/>
      <c r="V50" s="127"/>
      <c r="W50" s="127"/>
      <c r="X50" s="127"/>
      <c r="Y50" s="127"/>
      <c r="Z50" s="127"/>
      <c r="AA50" s="127"/>
      <c r="AB50" s="127"/>
      <c r="AC50" s="127"/>
      <c r="AD50" s="127"/>
      <c r="AE50" s="127"/>
      <c r="AF50" s="127"/>
      <c r="AG50" s="127"/>
      <c r="AH50" s="127"/>
      <c r="AI50" s="127"/>
      <c r="AJ50" s="127"/>
      <c r="AK50" s="127"/>
      <c r="AL50" s="127"/>
      <c r="AM50" s="127"/>
      <c r="AN50" s="127"/>
      <c r="AO50" s="127"/>
      <c r="AP50" s="127"/>
      <c r="AQ50" s="127"/>
      <c r="AR50" s="127"/>
      <c r="AS50" s="127"/>
      <c r="AT50" s="127"/>
      <c r="AU50" s="127"/>
      <c r="AV50" s="127"/>
      <c r="AW50" s="127"/>
      <c r="AX50" s="127"/>
      <c r="AY50" s="127"/>
      <c r="AZ50" s="127"/>
      <c r="BA50" s="127"/>
    </row>
    <row r="51" spans="1:53" s="248" customFormat="1">
      <c r="A51" s="82"/>
      <c r="B51" s="115"/>
      <c r="C51" s="72"/>
      <c r="D51" s="342"/>
      <c r="E51" s="343"/>
      <c r="F51" s="252">
        <f t="shared" si="0"/>
        <v>0</v>
      </c>
      <c r="G51" s="249"/>
      <c r="H51" s="127"/>
      <c r="I51" s="127"/>
      <c r="J51" s="127"/>
      <c r="K51" s="127"/>
      <c r="L51" s="127"/>
      <c r="M51" s="127"/>
      <c r="N51" s="127"/>
      <c r="O51" s="127"/>
      <c r="P51" s="127"/>
      <c r="Q51" s="127"/>
      <c r="R51" s="127"/>
      <c r="S51" s="127"/>
      <c r="T51" s="127"/>
      <c r="U51" s="127"/>
      <c r="V51" s="127"/>
      <c r="W51" s="127"/>
      <c r="X51" s="127"/>
      <c r="Y51" s="127"/>
      <c r="Z51" s="127"/>
      <c r="AA51" s="127"/>
      <c r="AB51" s="127"/>
      <c r="AC51" s="127"/>
      <c r="AD51" s="127"/>
      <c r="AE51" s="127"/>
      <c r="AF51" s="127"/>
      <c r="AG51" s="127"/>
      <c r="AH51" s="127"/>
      <c r="AI51" s="127"/>
      <c r="AJ51" s="127"/>
      <c r="AK51" s="127"/>
      <c r="AL51" s="127"/>
      <c r="AM51" s="127"/>
      <c r="AN51" s="127"/>
      <c r="AO51" s="127"/>
      <c r="AP51" s="127"/>
      <c r="AQ51" s="127"/>
      <c r="AR51" s="127"/>
      <c r="AS51" s="127"/>
      <c r="AT51" s="127"/>
      <c r="AU51" s="127"/>
      <c r="AV51" s="127"/>
      <c r="AW51" s="127"/>
      <c r="AX51" s="127"/>
      <c r="AY51" s="127"/>
      <c r="AZ51" s="127"/>
      <c r="BA51" s="127"/>
    </row>
    <row r="52" spans="1:53" s="248" customFormat="1" ht="82.5">
      <c r="A52" s="82" t="s">
        <v>12</v>
      </c>
      <c r="B52" s="115" t="s">
        <v>533</v>
      </c>
      <c r="C52" s="72"/>
      <c r="D52" s="342"/>
      <c r="E52" s="343"/>
      <c r="F52" s="252">
        <f t="shared" si="0"/>
        <v>0</v>
      </c>
      <c r="G52" s="249"/>
      <c r="H52" s="127"/>
      <c r="I52" s="127"/>
      <c r="J52" s="127"/>
      <c r="K52" s="127"/>
      <c r="L52" s="127"/>
      <c r="M52" s="127"/>
      <c r="N52" s="127"/>
      <c r="O52" s="127"/>
      <c r="P52" s="127"/>
      <c r="Q52" s="127"/>
      <c r="R52" s="127"/>
      <c r="S52" s="127"/>
      <c r="T52" s="127"/>
      <c r="U52" s="127"/>
      <c r="V52" s="127"/>
      <c r="W52" s="127"/>
      <c r="X52" s="127"/>
      <c r="Y52" s="127"/>
      <c r="Z52" s="127"/>
      <c r="AA52" s="127"/>
      <c r="AB52" s="127"/>
      <c r="AC52" s="127"/>
      <c r="AD52" s="127"/>
      <c r="AE52" s="127"/>
      <c r="AF52" s="127"/>
      <c r="AG52" s="127"/>
      <c r="AH52" s="127"/>
      <c r="AI52" s="127"/>
      <c r="AJ52" s="127"/>
      <c r="AK52" s="127"/>
      <c r="AL52" s="127"/>
      <c r="AM52" s="127"/>
      <c r="AN52" s="127"/>
      <c r="AO52" s="127"/>
      <c r="AP52" s="127"/>
      <c r="AQ52" s="127"/>
      <c r="AR52" s="127"/>
      <c r="AS52" s="127"/>
      <c r="AT52" s="127"/>
      <c r="AU52" s="127"/>
      <c r="AV52" s="127"/>
      <c r="AW52" s="127"/>
      <c r="AX52" s="127"/>
      <c r="AY52" s="127"/>
      <c r="AZ52" s="127"/>
      <c r="BA52" s="127"/>
    </row>
    <row r="53" spans="1:53" s="248" customFormat="1">
      <c r="A53" s="82"/>
      <c r="B53" s="115" t="s">
        <v>534</v>
      </c>
      <c r="C53" s="72" t="s">
        <v>55</v>
      </c>
      <c r="D53" s="342">
        <v>1</v>
      </c>
      <c r="E53" s="343"/>
      <c r="F53" s="252">
        <f t="shared" si="0"/>
        <v>0</v>
      </c>
      <c r="G53" s="249"/>
      <c r="H53" s="127"/>
      <c r="I53" s="127"/>
      <c r="J53" s="127"/>
      <c r="K53" s="127"/>
      <c r="L53" s="127"/>
      <c r="M53" s="127"/>
      <c r="N53" s="127"/>
      <c r="O53" s="127"/>
      <c r="P53" s="127"/>
      <c r="Q53" s="127"/>
      <c r="R53" s="127"/>
      <c r="S53" s="127"/>
      <c r="T53" s="127"/>
      <c r="U53" s="127"/>
      <c r="V53" s="127"/>
      <c r="W53" s="127"/>
      <c r="X53" s="127"/>
      <c r="Y53" s="127"/>
      <c r="Z53" s="127"/>
      <c r="AA53" s="127"/>
      <c r="AB53" s="127"/>
      <c r="AC53" s="127"/>
      <c r="AD53" s="127"/>
      <c r="AE53" s="127"/>
      <c r="AF53" s="127"/>
      <c r="AG53" s="127"/>
      <c r="AH53" s="127"/>
      <c r="AI53" s="127"/>
      <c r="AJ53" s="127"/>
      <c r="AK53" s="127"/>
      <c r="AL53" s="127"/>
      <c r="AM53" s="127"/>
      <c r="AN53" s="127"/>
      <c r="AO53" s="127"/>
      <c r="AP53" s="127"/>
      <c r="AQ53" s="127"/>
      <c r="AR53" s="127"/>
      <c r="AS53" s="127"/>
      <c r="AT53" s="127"/>
      <c r="AU53" s="127"/>
      <c r="AV53" s="127"/>
      <c r="AW53" s="127"/>
      <c r="AX53" s="127"/>
      <c r="AY53" s="127"/>
      <c r="AZ53" s="127"/>
      <c r="BA53" s="127"/>
    </row>
    <row r="54" spans="1:53" s="248" customFormat="1">
      <c r="A54" s="82"/>
      <c r="B54" s="115"/>
      <c r="C54" s="72"/>
      <c r="D54" s="342"/>
      <c r="E54" s="343"/>
      <c r="F54" s="252">
        <f t="shared" si="0"/>
        <v>0</v>
      </c>
      <c r="G54" s="249"/>
      <c r="H54" s="127"/>
      <c r="I54" s="127"/>
      <c r="J54" s="127"/>
      <c r="K54" s="127"/>
      <c r="L54" s="127"/>
      <c r="M54" s="127"/>
      <c r="N54" s="127"/>
      <c r="O54" s="127"/>
      <c r="P54" s="127"/>
      <c r="Q54" s="127"/>
      <c r="R54" s="127"/>
      <c r="S54" s="127"/>
      <c r="T54" s="127"/>
      <c r="U54" s="127"/>
      <c r="V54" s="127"/>
      <c r="W54" s="127"/>
      <c r="X54" s="127"/>
      <c r="Y54" s="127"/>
      <c r="Z54" s="127"/>
      <c r="AA54" s="127"/>
      <c r="AB54" s="127"/>
      <c r="AC54" s="127"/>
      <c r="AD54" s="127"/>
      <c r="AE54" s="127"/>
      <c r="AF54" s="127"/>
      <c r="AG54" s="127"/>
      <c r="AH54" s="127"/>
      <c r="AI54" s="127"/>
      <c r="AJ54" s="127"/>
      <c r="AK54" s="127"/>
      <c r="AL54" s="127"/>
      <c r="AM54" s="127"/>
      <c r="AN54" s="127"/>
      <c r="AO54" s="127"/>
      <c r="AP54" s="127"/>
      <c r="AQ54" s="127"/>
      <c r="AR54" s="127"/>
      <c r="AS54" s="127"/>
      <c r="AT54" s="127"/>
      <c r="AU54" s="127"/>
      <c r="AV54" s="127"/>
      <c r="AW54" s="127"/>
      <c r="AX54" s="127"/>
      <c r="AY54" s="127"/>
      <c r="AZ54" s="127"/>
      <c r="BA54" s="127"/>
    </row>
    <row r="55" spans="1:53" s="248" customFormat="1" ht="66">
      <c r="A55" s="82" t="s">
        <v>13</v>
      </c>
      <c r="B55" s="115" t="s">
        <v>535</v>
      </c>
      <c r="C55" s="72"/>
      <c r="D55" s="342"/>
      <c r="E55" s="343"/>
      <c r="F55" s="252">
        <f t="shared" si="0"/>
        <v>0</v>
      </c>
      <c r="G55" s="249"/>
      <c r="H55" s="127"/>
      <c r="I55" s="127"/>
      <c r="J55" s="127"/>
      <c r="K55" s="127"/>
      <c r="L55" s="127"/>
      <c r="M55" s="127"/>
      <c r="N55" s="127"/>
      <c r="O55" s="127"/>
      <c r="P55" s="127"/>
      <c r="Q55" s="127"/>
      <c r="R55" s="127"/>
      <c r="S55" s="127"/>
      <c r="T55" s="127"/>
      <c r="U55" s="127"/>
      <c r="V55" s="127"/>
      <c r="W55" s="127"/>
      <c r="X55" s="127"/>
      <c r="Y55" s="127"/>
      <c r="Z55" s="127"/>
      <c r="AA55" s="127"/>
      <c r="AB55" s="127"/>
      <c r="AC55" s="127"/>
      <c r="AD55" s="127"/>
      <c r="AE55" s="127"/>
      <c r="AF55" s="127"/>
      <c r="AG55" s="127"/>
      <c r="AH55" s="127"/>
      <c r="AI55" s="127"/>
      <c r="AJ55" s="127"/>
      <c r="AK55" s="127"/>
      <c r="AL55" s="127"/>
      <c r="AM55" s="127"/>
      <c r="AN55" s="127"/>
      <c r="AO55" s="127"/>
      <c r="AP55" s="127"/>
      <c r="AQ55" s="127"/>
      <c r="AR55" s="127"/>
      <c r="AS55" s="127"/>
      <c r="AT55" s="127"/>
      <c r="AU55" s="127"/>
      <c r="AV55" s="127"/>
      <c r="AW55" s="127"/>
      <c r="AX55" s="127"/>
      <c r="AY55" s="127"/>
      <c r="AZ55" s="127"/>
      <c r="BA55" s="127"/>
    </row>
    <row r="56" spans="1:53" s="248" customFormat="1">
      <c r="A56" s="82"/>
      <c r="B56" s="115" t="s">
        <v>201</v>
      </c>
      <c r="C56" s="72" t="s">
        <v>78</v>
      </c>
      <c r="D56" s="342">
        <v>4</v>
      </c>
      <c r="E56" s="343"/>
      <c r="F56" s="252">
        <f t="shared" si="0"/>
        <v>0</v>
      </c>
      <c r="G56" s="249"/>
      <c r="H56" s="127"/>
      <c r="I56" s="127"/>
      <c r="J56" s="127"/>
      <c r="K56" s="127"/>
      <c r="L56" s="127"/>
      <c r="M56" s="127"/>
      <c r="N56" s="127"/>
      <c r="O56" s="127"/>
      <c r="P56" s="127"/>
      <c r="Q56" s="127"/>
      <c r="R56" s="127"/>
      <c r="S56" s="127"/>
      <c r="T56" s="127"/>
      <c r="U56" s="127"/>
      <c r="V56" s="127"/>
      <c r="W56" s="127"/>
      <c r="X56" s="127"/>
      <c r="Y56" s="127"/>
      <c r="Z56" s="127"/>
      <c r="AA56" s="127"/>
      <c r="AB56" s="127"/>
      <c r="AC56" s="127"/>
      <c r="AD56" s="127"/>
      <c r="AE56" s="127"/>
      <c r="AF56" s="127"/>
      <c r="AG56" s="127"/>
      <c r="AH56" s="127"/>
      <c r="AI56" s="127"/>
      <c r="AJ56" s="127"/>
      <c r="AK56" s="127"/>
      <c r="AL56" s="127"/>
      <c r="AM56" s="127"/>
      <c r="AN56" s="127"/>
      <c r="AO56" s="127"/>
      <c r="AP56" s="127"/>
      <c r="AQ56" s="127"/>
      <c r="AR56" s="127"/>
      <c r="AS56" s="127"/>
      <c r="AT56" s="127"/>
      <c r="AU56" s="127"/>
      <c r="AV56" s="127"/>
      <c r="AW56" s="127"/>
      <c r="AX56" s="127"/>
      <c r="AY56" s="127"/>
      <c r="AZ56" s="127"/>
      <c r="BA56" s="127"/>
    </row>
    <row r="57" spans="1:53" s="248" customFormat="1">
      <c r="A57" s="82"/>
      <c r="B57" s="115" t="s">
        <v>200</v>
      </c>
      <c r="C57" s="72" t="s">
        <v>78</v>
      </c>
      <c r="D57" s="342">
        <v>4</v>
      </c>
      <c r="E57" s="343"/>
      <c r="F57" s="252">
        <f t="shared" si="0"/>
        <v>0</v>
      </c>
      <c r="G57" s="249"/>
      <c r="H57" s="127"/>
      <c r="I57" s="127"/>
      <c r="J57" s="127"/>
      <c r="K57" s="127"/>
      <c r="L57" s="127"/>
      <c r="M57" s="127"/>
      <c r="N57" s="127"/>
      <c r="O57" s="127"/>
      <c r="P57" s="127"/>
      <c r="Q57" s="127"/>
      <c r="R57" s="127"/>
      <c r="S57" s="127"/>
      <c r="T57" s="127"/>
      <c r="U57" s="127"/>
      <c r="V57" s="127"/>
      <c r="W57" s="127"/>
      <c r="X57" s="127"/>
      <c r="Y57" s="127"/>
      <c r="Z57" s="127"/>
      <c r="AA57" s="127"/>
      <c r="AB57" s="127"/>
      <c r="AC57" s="127"/>
      <c r="AD57" s="127"/>
      <c r="AE57" s="127"/>
      <c r="AF57" s="127"/>
      <c r="AG57" s="127"/>
      <c r="AH57" s="127"/>
      <c r="AI57" s="127"/>
      <c r="AJ57" s="127"/>
      <c r="AK57" s="127"/>
      <c r="AL57" s="127"/>
      <c r="AM57" s="127"/>
      <c r="AN57" s="127"/>
      <c r="AO57" s="127"/>
      <c r="AP57" s="127"/>
      <c r="AQ57" s="127"/>
      <c r="AR57" s="127"/>
      <c r="AS57" s="127"/>
      <c r="AT57" s="127"/>
      <c r="AU57" s="127"/>
      <c r="AV57" s="127"/>
      <c r="AW57" s="127"/>
      <c r="AX57" s="127"/>
      <c r="AY57" s="127"/>
      <c r="AZ57" s="127"/>
      <c r="BA57" s="127"/>
    </row>
    <row r="58" spans="1:53" s="248" customFormat="1">
      <c r="A58" s="82"/>
      <c r="B58" s="115" t="s">
        <v>204</v>
      </c>
      <c r="C58" s="72" t="s">
        <v>78</v>
      </c>
      <c r="D58" s="342">
        <v>2</v>
      </c>
      <c r="E58" s="343"/>
      <c r="F58" s="252">
        <f t="shared" si="0"/>
        <v>0</v>
      </c>
      <c r="G58" s="249"/>
      <c r="H58" s="127"/>
      <c r="I58" s="127"/>
      <c r="J58" s="127"/>
      <c r="K58" s="127"/>
      <c r="L58" s="127"/>
      <c r="M58" s="127"/>
      <c r="N58" s="127"/>
      <c r="O58" s="127"/>
      <c r="P58" s="127"/>
      <c r="Q58" s="127"/>
      <c r="R58" s="127"/>
      <c r="S58" s="127"/>
      <c r="T58" s="127"/>
      <c r="U58" s="127"/>
      <c r="V58" s="127"/>
      <c r="W58" s="127"/>
      <c r="X58" s="127"/>
      <c r="Y58" s="127"/>
      <c r="Z58" s="127"/>
      <c r="AA58" s="127"/>
      <c r="AB58" s="127"/>
      <c r="AC58" s="127"/>
      <c r="AD58" s="127"/>
      <c r="AE58" s="127"/>
      <c r="AF58" s="127"/>
      <c r="AG58" s="127"/>
      <c r="AH58" s="127"/>
      <c r="AI58" s="127"/>
      <c r="AJ58" s="127"/>
      <c r="AK58" s="127"/>
      <c r="AL58" s="127"/>
      <c r="AM58" s="127"/>
      <c r="AN58" s="127"/>
      <c r="AO58" s="127"/>
      <c r="AP58" s="127"/>
      <c r="AQ58" s="127"/>
      <c r="AR58" s="127"/>
      <c r="AS58" s="127"/>
      <c r="AT58" s="127"/>
      <c r="AU58" s="127"/>
      <c r="AV58" s="127"/>
      <c r="AW58" s="127"/>
      <c r="AX58" s="127"/>
      <c r="AY58" s="127"/>
      <c r="AZ58" s="127"/>
      <c r="BA58" s="127"/>
    </row>
    <row r="59" spans="1:53" s="248" customFormat="1">
      <c r="A59" s="82"/>
      <c r="B59" s="115"/>
      <c r="C59" s="72"/>
      <c r="D59" s="342"/>
      <c r="E59" s="343"/>
      <c r="F59" s="252">
        <f t="shared" si="0"/>
        <v>0</v>
      </c>
      <c r="G59" s="249"/>
      <c r="H59" s="127"/>
      <c r="I59" s="127"/>
      <c r="J59" s="127"/>
      <c r="K59" s="127"/>
      <c r="L59" s="127"/>
      <c r="M59" s="127"/>
      <c r="N59" s="127"/>
      <c r="O59" s="127"/>
      <c r="P59" s="127"/>
      <c r="Q59" s="127"/>
      <c r="R59" s="127"/>
      <c r="S59" s="127"/>
      <c r="T59" s="127"/>
      <c r="U59" s="127"/>
      <c r="V59" s="127"/>
      <c r="W59" s="127"/>
      <c r="X59" s="127"/>
      <c r="Y59" s="127"/>
      <c r="Z59" s="127"/>
      <c r="AA59" s="127"/>
      <c r="AB59" s="127"/>
      <c r="AC59" s="127"/>
      <c r="AD59" s="127"/>
      <c r="AE59" s="127"/>
      <c r="AF59" s="127"/>
      <c r="AG59" s="127"/>
      <c r="AH59" s="127"/>
      <c r="AI59" s="127"/>
      <c r="AJ59" s="127"/>
      <c r="AK59" s="127"/>
      <c r="AL59" s="127"/>
      <c r="AM59" s="127"/>
      <c r="AN59" s="127"/>
      <c r="AO59" s="127"/>
      <c r="AP59" s="127"/>
      <c r="AQ59" s="127"/>
      <c r="AR59" s="127"/>
      <c r="AS59" s="127"/>
      <c r="AT59" s="127"/>
      <c r="AU59" s="127"/>
      <c r="AV59" s="127"/>
      <c r="AW59" s="127"/>
      <c r="AX59" s="127"/>
      <c r="AY59" s="127"/>
      <c r="AZ59" s="127"/>
      <c r="BA59" s="127"/>
    </row>
    <row r="60" spans="1:53" s="248" customFormat="1" ht="33">
      <c r="A60" s="82" t="s">
        <v>15</v>
      </c>
      <c r="B60" s="115" t="s">
        <v>536</v>
      </c>
      <c r="C60" s="72"/>
      <c r="D60" s="342"/>
      <c r="E60" s="343"/>
      <c r="F60" s="252">
        <f t="shared" si="0"/>
        <v>0</v>
      </c>
      <c r="G60" s="249"/>
      <c r="H60" s="127"/>
      <c r="I60" s="127"/>
      <c r="J60" s="127"/>
      <c r="K60" s="127"/>
      <c r="L60" s="127"/>
      <c r="M60" s="127"/>
      <c r="N60" s="127"/>
      <c r="O60" s="127"/>
      <c r="P60" s="127"/>
      <c r="Q60" s="127"/>
      <c r="R60" s="127"/>
      <c r="S60" s="127"/>
      <c r="T60" s="127"/>
      <c r="U60" s="127"/>
      <c r="V60" s="127"/>
      <c r="W60" s="127"/>
      <c r="X60" s="127"/>
      <c r="Y60" s="127"/>
      <c r="Z60" s="127"/>
      <c r="AA60" s="127"/>
      <c r="AB60" s="127"/>
      <c r="AC60" s="127"/>
      <c r="AD60" s="127"/>
      <c r="AE60" s="127"/>
      <c r="AF60" s="127"/>
      <c r="AG60" s="127"/>
      <c r="AH60" s="127"/>
      <c r="AI60" s="127"/>
      <c r="AJ60" s="127"/>
      <c r="AK60" s="127"/>
      <c r="AL60" s="127"/>
      <c r="AM60" s="127"/>
      <c r="AN60" s="127"/>
      <c r="AO60" s="127"/>
      <c r="AP60" s="127"/>
      <c r="AQ60" s="127"/>
      <c r="AR60" s="127"/>
      <c r="AS60" s="127"/>
      <c r="AT60" s="127"/>
      <c r="AU60" s="127"/>
      <c r="AV60" s="127"/>
      <c r="AW60" s="127"/>
      <c r="AX60" s="127"/>
      <c r="AY60" s="127"/>
      <c r="AZ60" s="127"/>
      <c r="BA60" s="127"/>
    </row>
    <row r="61" spans="1:53" s="248" customFormat="1">
      <c r="A61" s="82"/>
      <c r="B61" s="115" t="s">
        <v>200</v>
      </c>
      <c r="C61" s="72" t="s">
        <v>55</v>
      </c>
      <c r="D61" s="342">
        <v>2</v>
      </c>
      <c r="E61" s="343"/>
      <c r="F61" s="252">
        <f t="shared" si="0"/>
        <v>0</v>
      </c>
      <c r="G61" s="249"/>
      <c r="H61" s="127"/>
      <c r="I61" s="127"/>
      <c r="J61" s="127"/>
      <c r="K61" s="127"/>
      <c r="L61" s="127"/>
      <c r="M61" s="127"/>
      <c r="N61" s="127"/>
      <c r="O61" s="127"/>
      <c r="P61" s="127"/>
      <c r="Q61" s="127"/>
      <c r="R61" s="127"/>
      <c r="S61" s="127"/>
      <c r="T61" s="127"/>
      <c r="U61" s="127"/>
      <c r="V61" s="127"/>
      <c r="W61" s="127"/>
      <c r="X61" s="127"/>
      <c r="Y61" s="127"/>
      <c r="Z61" s="127"/>
      <c r="AA61" s="127"/>
      <c r="AB61" s="127"/>
      <c r="AC61" s="127"/>
      <c r="AD61" s="127"/>
      <c r="AE61" s="127"/>
      <c r="AF61" s="127"/>
      <c r="AG61" s="127"/>
      <c r="AH61" s="127"/>
      <c r="AI61" s="127"/>
      <c r="AJ61" s="127"/>
      <c r="AK61" s="127"/>
      <c r="AL61" s="127"/>
      <c r="AM61" s="127"/>
      <c r="AN61" s="127"/>
      <c r="AO61" s="127"/>
      <c r="AP61" s="127"/>
      <c r="AQ61" s="127"/>
      <c r="AR61" s="127"/>
      <c r="AS61" s="127"/>
      <c r="AT61" s="127"/>
      <c r="AU61" s="127"/>
      <c r="AV61" s="127"/>
      <c r="AW61" s="127"/>
      <c r="AX61" s="127"/>
      <c r="AY61" s="127"/>
      <c r="AZ61" s="127"/>
      <c r="BA61" s="127"/>
    </row>
    <row r="62" spans="1:53" s="248" customFormat="1">
      <c r="A62" s="82"/>
      <c r="B62" s="115"/>
      <c r="C62" s="72"/>
      <c r="D62" s="342"/>
      <c r="E62" s="343"/>
      <c r="F62" s="252">
        <f t="shared" si="0"/>
        <v>0</v>
      </c>
      <c r="G62" s="249"/>
      <c r="H62" s="127"/>
      <c r="I62" s="127"/>
      <c r="J62" s="127"/>
      <c r="K62" s="127"/>
      <c r="L62" s="127"/>
      <c r="M62" s="127"/>
      <c r="N62" s="127"/>
      <c r="O62" s="127"/>
      <c r="P62" s="127"/>
      <c r="Q62" s="127"/>
      <c r="R62" s="127"/>
      <c r="S62" s="127"/>
      <c r="T62" s="127"/>
      <c r="U62" s="127"/>
      <c r="V62" s="127"/>
      <c r="W62" s="127"/>
      <c r="X62" s="127"/>
      <c r="Y62" s="127"/>
      <c r="Z62" s="127"/>
      <c r="AA62" s="127"/>
      <c r="AB62" s="127"/>
      <c r="AC62" s="127"/>
      <c r="AD62" s="127"/>
      <c r="AE62" s="127"/>
      <c r="AF62" s="127"/>
      <c r="AG62" s="127"/>
      <c r="AH62" s="127"/>
      <c r="AI62" s="127"/>
      <c r="AJ62" s="127"/>
      <c r="AK62" s="127"/>
      <c r="AL62" s="127"/>
      <c r="AM62" s="127"/>
      <c r="AN62" s="127"/>
      <c r="AO62" s="127"/>
      <c r="AP62" s="127"/>
      <c r="AQ62" s="127"/>
      <c r="AR62" s="127"/>
      <c r="AS62" s="127"/>
      <c r="AT62" s="127"/>
      <c r="AU62" s="127"/>
      <c r="AV62" s="127"/>
      <c r="AW62" s="127"/>
      <c r="AX62" s="127"/>
      <c r="AY62" s="127"/>
      <c r="AZ62" s="127"/>
      <c r="BA62" s="127"/>
    </row>
    <row r="63" spans="1:53" s="127" customFormat="1" ht="66">
      <c r="A63" s="353" t="s">
        <v>17</v>
      </c>
      <c r="B63" s="358" t="s">
        <v>537</v>
      </c>
      <c r="C63" s="354"/>
      <c r="D63" s="355"/>
      <c r="E63" s="356"/>
      <c r="F63" s="252">
        <f t="shared" si="0"/>
        <v>0</v>
      </c>
      <c r="G63" s="249"/>
    </row>
    <row r="64" spans="1:53" s="127" customFormat="1" ht="33">
      <c r="A64" s="353"/>
      <c r="B64" s="358" t="s">
        <v>632</v>
      </c>
      <c r="C64" s="354"/>
      <c r="D64" s="355"/>
      <c r="E64" s="356"/>
      <c r="F64" s="252">
        <f t="shared" si="0"/>
        <v>0</v>
      </c>
      <c r="G64" s="249"/>
    </row>
    <row r="65" spans="1:53" s="127" customFormat="1" ht="33">
      <c r="A65" s="353"/>
      <c r="B65" s="358" t="s">
        <v>633</v>
      </c>
      <c r="C65" s="354"/>
      <c r="D65" s="355"/>
      <c r="E65" s="356"/>
      <c r="F65" s="252">
        <f t="shared" si="0"/>
        <v>0</v>
      </c>
      <c r="G65" s="249"/>
    </row>
    <row r="66" spans="1:53" s="127" customFormat="1">
      <c r="A66" s="353"/>
      <c r="B66" s="358" t="s">
        <v>634</v>
      </c>
      <c r="C66" s="354"/>
      <c r="D66" s="355"/>
      <c r="E66" s="356"/>
      <c r="F66" s="252">
        <f t="shared" si="0"/>
        <v>0</v>
      </c>
      <c r="G66" s="249"/>
    </row>
    <row r="67" spans="1:53" s="127" customFormat="1" ht="66">
      <c r="A67" s="353"/>
      <c r="B67" s="358" t="s">
        <v>691</v>
      </c>
      <c r="C67" s="354"/>
      <c r="D67" s="355"/>
      <c r="E67" s="356"/>
      <c r="F67" s="252">
        <f t="shared" si="0"/>
        <v>0</v>
      </c>
      <c r="G67" s="249"/>
    </row>
    <row r="68" spans="1:53" s="127" customFormat="1" ht="49.5">
      <c r="A68" s="353"/>
      <c r="B68" s="358" t="s">
        <v>635</v>
      </c>
      <c r="C68" s="354"/>
      <c r="D68" s="355"/>
      <c r="E68" s="356"/>
      <c r="F68" s="252">
        <f t="shared" si="0"/>
        <v>0</v>
      </c>
      <c r="G68" s="249"/>
    </row>
    <row r="69" spans="1:53" s="248" customFormat="1">
      <c r="A69" s="82"/>
      <c r="B69" s="115" t="s">
        <v>538</v>
      </c>
      <c r="C69" s="72" t="s">
        <v>54</v>
      </c>
      <c r="D69" s="342">
        <v>2</v>
      </c>
      <c r="E69" s="343"/>
      <c r="F69" s="252">
        <f t="shared" si="0"/>
        <v>0</v>
      </c>
      <c r="G69" s="249"/>
      <c r="H69" s="127"/>
      <c r="I69" s="127"/>
      <c r="J69" s="127"/>
      <c r="K69" s="127"/>
      <c r="L69" s="127"/>
      <c r="M69" s="127"/>
      <c r="N69" s="127"/>
      <c r="O69" s="127"/>
      <c r="P69" s="127"/>
      <c r="Q69" s="127"/>
      <c r="R69" s="127"/>
      <c r="S69" s="127"/>
      <c r="T69" s="127"/>
      <c r="U69" s="127"/>
      <c r="V69" s="127"/>
      <c r="W69" s="127"/>
      <c r="X69" s="127"/>
      <c r="Y69" s="127"/>
      <c r="Z69" s="127"/>
      <c r="AA69" s="127"/>
      <c r="AB69" s="127"/>
      <c r="AC69" s="127"/>
      <c r="AD69" s="127"/>
      <c r="AE69" s="127"/>
      <c r="AF69" s="127"/>
      <c r="AG69" s="127"/>
      <c r="AH69" s="127"/>
      <c r="AI69" s="127"/>
      <c r="AJ69" s="127"/>
      <c r="AK69" s="127"/>
      <c r="AL69" s="127"/>
      <c r="AM69" s="127"/>
      <c r="AN69" s="127"/>
      <c r="AO69" s="127"/>
      <c r="AP69" s="127"/>
      <c r="AQ69" s="127"/>
      <c r="AR69" s="127"/>
      <c r="AS69" s="127"/>
      <c r="AT69" s="127"/>
      <c r="AU69" s="127"/>
      <c r="AV69" s="127"/>
      <c r="AW69" s="127"/>
      <c r="AX69" s="127"/>
      <c r="AY69" s="127"/>
      <c r="AZ69" s="127"/>
      <c r="BA69" s="127"/>
    </row>
    <row r="70" spans="1:53" s="248" customFormat="1">
      <c r="A70" s="82"/>
      <c r="B70" s="115" t="s">
        <v>539</v>
      </c>
      <c r="C70" s="72" t="s">
        <v>54</v>
      </c>
      <c r="D70" s="342">
        <v>2</v>
      </c>
      <c r="E70" s="343"/>
      <c r="F70" s="252">
        <f t="shared" si="0"/>
        <v>0</v>
      </c>
      <c r="G70" s="249"/>
      <c r="H70" s="127"/>
      <c r="I70" s="127"/>
      <c r="J70" s="127"/>
      <c r="K70" s="127"/>
      <c r="L70" s="127"/>
      <c r="M70" s="127"/>
      <c r="N70" s="127"/>
      <c r="O70" s="127"/>
      <c r="P70" s="127"/>
      <c r="Q70" s="127"/>
      <c r="R70" s="127"/>
      <c r="S70" s="127"/>
      <c r="T70" s="127"/>
      <c r="U70" s="127"/>
      <c r="V70" s="127"/>
      <c r="W70" s="127"/>
      <c r="X70" s="127"/>
      <c r="Y70" s="127"/>
      <c r="Z70" s="127"/>
      <c r="AA70" s="127"/>
      <c r="AB70" s="127"/>
      <c r="AC70" s="127"/>
      <c r="AD70" s="127"/>
      <c r="AE70" s="127"/>
      <c r="AF70" s="127"/>
      <c r="AG70" s="127"/>
      <c r="AH70" s="127"/>
      <c r="AI70" s="127"/>
      <c r="AJ70" s="127"/>
      <c r="AK70" s="127"/>
      <c r="AL70" s="127"/>
      <c r="AM70" s="127"/>
      <c r="AN70" s="127"/>
      <c r="AO70" s="127"/>
      <c r="AP70" s="127"/>
      <c r="AQ70" s="127"/>
      <c r="AR70" s="127"/>
      <c r="AS70" s="127"/>
      <c r="AT70" s="127"/>
      <c r="AU70" s="127"/>
      <c r="AV70" s="127"/>
      <c r="AW70" s="127"/>
      <c r="AX70" s="127"/>
      <c r="AY70" s="127"/>
      <c r="AZ70" s="127"/>
      <c r="BA70" s="127"/>
    </row>
    <row r="71" spans="1:53" s="248" customFormat="1">
      <c r="A71" s="82"/>
      <c r="B71" s="115" t="s">
        <v>540</v>
      </c>
      <c r="C71" s="72" t="s">
        <v>54</v>
      </c>
      <c r="D71" s="342">
        <v>1</v>
      </c>
      <c r="E71" s="343"/>
      <c r="F71" s="252">
        <f t="shared" si="0"/>
        <v>0</v>
      </c>
      <c r="G71" s="249"/>
      <c r="H71" s="127"/>
      <c r="I71" s="127"/>
      <c r="J71" s="127"/>
      <c r="K71" s="127"/>
      <c r="L71" s="127"/>
      <c r="M71" s="127"/>
      <c r="N71" s="127"/>
      <c r="O71" s="127"/>
      <c r="P71" s="127"/>
      <c r="Q71" s="127"/>
      <c r="R71" s="127"/>
      <c r="S71" s="127"/>
      <c r="T71" s="127"/>
      <c r="U71" s="127"/>
      <c r="V71" s="127"/>
      <c r="W71" s="127"/>
      <c r="X71" s="127"/>
      <c r="Y71" s="127"/>
      <c r="Z71" s="127"/>
      <c r="AA71" s="127"/>
      <c r="AB71" s="127"/>
      <c r="AC71" s="127"/>
      <c r="AD71" s="127"/>
      <c r="AE71" s="127"/>
      <c r="AF71" s="127"/>
      <c r="AG71" s="127"/>
      <c r="AH71" s="127"/>
      <c r="AI71" s="127"/>
      <c r="AJ71" s="127"/>
      <c r="AK71" s="127"/>
      <c r="AL71" s="127"/>
      <c r="AM71" s="127"/>
      <c r="AN71" s="127"/>
      <c r="AO71" s="127"/>
      <c r="AP71" s="127"/>
      <c r="AQ71" s="127"/>
      <c r="AR71" s="127"/>
      <c r="AS71" s="127"/>
      <c r="AT71" s="127"/>
      <c r="AU71" s="127"/>
      <c r="AV71" s="127"/>
      <c r="AW71" s="127"/>
      <c r="AX71" s="127"/>
      <c r="AY71" s="127"/>
      <c r="AZ71" s="127"/>
      <c r="BA71" s="127"/>
    </row>
    <row r="72" spans="1:53" s="248" customFormat="1">
      <c r="A72" s="82"/>
      <c r="B72" s="115" t="s">
        <v>541</v>
      </c>
      <c r="C72" s="72" t="s">
        <v>54</v>
      </c>
      <c r="D72" s="342">
        <v>1</v>
      </c>
      <c r="E72" s="343"/>
      <c r="F72" s="252">
        <f t="shared" si="0"/>
        <v>0</v>
      </c>
      <c r="G72" s="249"/>
      <c r="H72" s="127"/>
      <c r="I72" s="127"/>
      <c r="J72" s="127"/>
      <c r="K72" s="127"/>
      <c r="L72" s="127"/>
      <c r="M72" s="127"/>
      <c r="N72" s="127"/>
      <c r="O72" s="127"/>
      <c r="P72" s="127"/>
      <c r="Q72" s="127"/>
      <c r="R72" s="127"/>
      <c r="S72" s="127"/>
      <c r="T72" s="127"/>
      <c r="U72" s="127"/>
      <c r="V72" s="127"/>
      <c r="W72" s="127"/>
      <c r="X72" s="127"/>
      <c r="Y72" s="127"/>
      <c r="Z72" s="127"/>
      <c r="AA72" s="127"/>
      <c r="AB72" s="127"/>
      <c r="AC72" s="127"/>
      <c r="AD72" s="127"/>
      <c r="AE72" s="127"/>
      <c r="AF72" s="127"/>
      <c r="AG72" s="127"/>
      <c r="AH72" s="127"/>
      <c r="AI72" s="127"/>
      <c r="AJ72" s="127"/>
      <c r="AK72" s="127"/>
      <c r="AL72" s="127"/>
      <c r="AM72" s="127"/>
      <c r="AN72" s="127"/>
      <c r="AO72" s="127"/>
      <c r="AP72" s="127"/>
      <c r="AQ72" s="127"/>
      <c r="AR72" s="127"/>
      <c r="AS72" s="127"/>
      <c r="AT72" s="127"/>
      <c r="AU72" s="127"/>
      <c r="AV72" s="127"/>
      <c r="AW72" s="127"/>
      <c r="AX72" s="127"/>
      <c r="AY72" s="127"/>
      <c r="AZ72" s="127"/>
      <c r="BA72" s="127"/>
    </row>
    <row r="73" spans="1:53" s="248" customFormat="1">
      <c r="A73" s="82"/>
      <c r="B73" s="115"/>
      <c r="C73" s="72"/>
      <c r="D73" s="342"/>
      <c r="E73" s="343"/>
      <c r="F73" s="252">
        <f t="shared" si="0"/>
        <v>0</v>
      </c>
      <c r="G73" s="249"/>
      <c r="H73" s="127"/>
      <c r="I73" s="127"/>
      <c r="J73" s="127"/>
      <c r="K73" s="127"/>
      <c r="L73" s="127"/>
      <c r="M73" s="127"/>
      <c r="N73" s="127"/>
      <c r="O73" s="127"/>
      <c r="P73" s="127"/>
      <c r="Q73" s="127"/>
      <c r="R73" s="127"/>
      <c r="S73" s="127"/>
      <c r="T73" s="127"/>
      <c r="U73" s="127"/>
      <c r="V73" s="127"/>
      <c r="W73" s="127"/>
      <c r="X73" s="127"/>
      <c r="Y73" s="127"/>
      <c r="Z73" s="127"/>
      <c r="AA73" s="127"/>
      <c r="AB73" s="127"/>
      <c r="AC73" s="127"/>
      <c r="AD73" s="127"/>
      <c r="AE73" s="127"/>
      <c r="AF73" s="127"/>
      <c r="AG73" s="127"/>
      <c r="AH73" s="127"/>
      <c r="AI73" s="127"/>
      <c r="AJ73" s="127"/>
      <c r="AK73" s="127"/>
      <c r="AL73" s="127"/>
      <c r="AM73" s="127"/>
      <c r="AN73" s="127"/>
      <c r="AO73" s="127"/>
      <c r="AP73" s="127"/>
      <c r="AQ73" s="127"/>
      <c r="AR73" s="127"/>
      <c r="AS73" s="127"/>
      <c r="AT73" s="127"/>
      <c r="AU73" s="127"/>
      <c r="AV73" s="127"/>
      <c r="AW73" s="127"/>
      <c r="AX73" s="127"/>
      <c r="AY73" s="127"/>
      <c r="AZ73" s="127"/>
      <c r="BA73" s="127"/>
    </row>
    <row r="74" spans="1:53" s="248" customFormat="1" ht="66">
      <c r="A74" s="82" t="s">
        <v>19</v>
      </c>
      <c r="B74" s="115" t="s">
        <v>636</v>
      </c>
      <c r="C74" s="72"/>
      <c r="D74" s="342"/>
      <c r="E74" s="343"/>
      <c r="F74" s="252">
        <f t="shared" si="0"/>
        <v>0</v>
      </c>
      <c r="G74" s="249"/>
      <c r="H74" s="127"/>
      <c r="I74" s="127"/>
      <c r="J74" s="127"/>
      <c r="K74" s="127"/>
      <c r="L74" s="127"/>
      <c r="M74" s="127"/>
      <c r="N74" s="127"/>
      <c r="O74" s="127"/>
      <c r="P74" s="127"/>
      <c r="Q74" s="127"/>
      <c r="R74" s="127"/>
      <c r="S74" s="127"/>
      <c r="T74" s="127"/>
      <c r="U74" s="127"/>
      <c r="V74" s="127"/>
      <c r="W74" s="127"/>
      <c r="X74" s="127"/>
      <c r="Y74" s="127"/>
      <c r="Z74" s="127"/>
      <c r="AA74" s="127"/>
      <c r="AB74" s="127"/>
      <c r="AC74" s="127"/>
      <c r="AD74" s="127"/>
      <c r="AE74" s="127"/>
      <c r="AF74" s="127"/>
      <c r="AG74" s="127"/>
      <c r="AH74" s="127"/>
      <c r="AI74" s="127"/>
      <c r="AJ74" s="127"/>
      <c r="AK74" s="127"/>
      <c r="AL74" s="127"/>
      <c r="AM74" s="127"/>
      <c r="AN74" s="127"/>
      <c r="AO74" s="127"/>
      <c r="AP74" s="127"/>
      <c r="AQ74" s="127"/>
      <c r="AR74" s="127"/>
      <c r="AS74" s="127"/>
      <c r="AT74" s="127"/>
      <c r="AU74" s="127"/>
      <c r="AV74" s="127"/>
      <c r="AW74" s="127"/>
      <c r="AX74" s="127"/>
      <c r="AY74" s="127"/>
      <c r="AZ74" s="127"/>
      <c r="BA74" s="127"/>
    </row>
    <row r="75" spans="1:53" s="248" customFormat="1">
      <c r="A75" s="82"/>
      <c r="B75" s="115" t="s">
        <v>542</v>
      </c>
      <c r="C75" s="72" t="s">
        <v>55</v>
      </c>
      <c r="D75" s="342">
        <v>2</v>
      </c>
      <c r="E75" s="343"/>
      <c r="F75" s="252">
        <f t="shared" si="0"/>
        <v>0</v>
      </c>
      <c r="G75" s="249"/>
      <c r="H75" s="127"/>
      <c r="I75" s="127"/>
      <c r="J75" s="127"/>
      <c r="K75" s="127"/>
      <c r="L75" s="127"/>
      <c r="M75" s="127"/>
      <c r="N75" s="127"/>
      <c r="O75" s="127"/>
      <c r="P75" s="127"/>
      <c r="Q75" s="127"/>
      <c r="R75" s="127"/>
      <c r="S75" s="127"/>
      <c r="T75" s="127"/>
      <c r="U75" s="127"/>
      <c r="V75" s="127"/>
      <c r="W75" s="127"/>
      <c r="X75" s="127"/>
      <c r="Y75" s="127"/>
      <c r="Z75" s="127"/>
      <c r="AA75" s="127"/>
      <c r="AB75" s="127"/>
      <c r="AC75" s="127"/>
      <c r="AD75" s="127"/>
      <c r="AE75" s="127"/>
      <c r="AF75" s="127"/>
      <c r="AG75" s="127"/>
      <c r="AH75" s="127"/>
      <c r="AI75" s="127"/>
      <c r="AJ75" s="127"/>
      <c r="AK75" s="127"/>
      <c r="AL75" s="127"/>
      <c r="AM75" s="127"/>
      <c r="AN75" s="127"/>
      <c r="AO75" s="127"/>
      <c r="AP75" s="127"/>
      <c r="AQ75" s="127"/>
      <c r="AR75" s="127"/>
      <c r="AS75" s="127"/>
      <c r="AT75" s="127"/>
      <c r="AU75" s="127"/>
      <c r="AV75" s="127"/>
      <c r="AW75" s="127"/>
      <c r="AX75" s="127"/>
      <c r="AY75" s="127"/>
      <c r="AZ75" s="127"/>
      <c r="BA75" s="127"/>
    </row>
    <row r="76" spans="1:53" s="248" customFormat="1">
      <c r="A76" s="82"/>
      <c r="B76" s="115"/>
      <c r="C76" s="72"/>
      <c r="D76" s="342"/>
      <c r="E76" s="343"/>
      <c r="F76" s="252">
        <f t="shared" si="0"/>
        <v>0</v>
      </c>
      <c r="G76" s="249"/>
      <c r="H76" s="127"/>
      <c r="I76" s="127"/>
      <c r="J76" s="127"/>
      <c r="K76" s="127"/>
      <c r="L76" s="127"/>
      <c r="M76" s="127"/>
      <c r="N76" s="127"/>
      <c r="O76" s="127"/>
      <c r="P76" s="127"/>
      <c r="Q76" s="127"/>
      <c r="R76" s="127"/>
      <c r="S76" s="127"/>
      <c r="T76" s="127"/>
      <c r="U76" s="127"/>
      <c r="V76" s="127"/>
      <c r="W76" s="127"/>
      <c r="X76" s="127"/>
      <c r="Y76" s="127"/>
      <c r="Z76" s="127"/>
      <c r="AA76" s="127"/>
      <c r="AB76" s="127"/>
      <c r="AC76" s="127"/>
      <c r="AD76" s="127"/>
      <c r="AE76" s="127"/>
      <c r="AF76" s="127"/>
      <c r="AG76" s="127"/>
      <c r="AH76" s="127"/>
      <c r="AI76" s="127"/>
      <c r="AJ76" s="127"/>
      <c r="AK76" s="127"/>
      <c r="AL76" s="127"/>
      <c r="AM76" s="127"/>
      <c r="AN76" s="127"/>
      <c r="AO76" s="127"/>
      <c r="AP76" s="127"/>
      <c r="AQ76" s="127"/>
      <c r="AR76" s="127"/>
      <c r="AS76" s="127"/>
      <c r="AT76" s="127"/>
      <c r="AU76" s="127"/>
      <c r="AV76" s="127"/>
      <c r="AW76" s="127"/>
      <c r="AX76" s="127"/>
      <c r="AY76" s="127"/>
      <c r="AZ76" s="127"/>
      <c r="BA76" s="127"/>
    </row>
    <row r="77" spans="1:53" s="248" customFormat="1" ht="49.5">
      <c r="A77" s="82" t="s">
        <v>20</v>
      </c>
      <c r="B77" s="115" t="s">
        <v>543</v>
      </c>
      <c r="C77" s="72" t="s">
        <v>54</v>
      </c>
      <c r="D77" s="342">
        <v>1</v>
      </c>
      <c r="E77" s="343"/>
      <c r="F77" s="252">
        <f t="shared" si="0"/>
        <v>0</v>
      </c>
      <c r="G77" s="249"/>
      <c r="H77" s="127"/>
      <c r="I77" s="127"/>
      <c r="J77" s="127"/>
      <c r="K77" s="127"/>
      <c r="L77" s="127"/>
      <c r="M77" s="127"/>
      <c r="N77" s="127"/>
      <c r="O77" s="127"/>
      <c r="P77" s="127"/>
      <c r="Q77" s="127"/>
      <c r="R77" s="127"/>
      <c r="S77" s="127"/>
      <c r="T77" s="127"/>
      <c r="U77" s="127"/>
      <c r="V77" s="127"/>
      <c r="W77" s="127"/>
      <c r="X77" s="127"/>
      <c r="Y77" s="127"/>
      <c r="Z77" s="127"/>
      <c r="AA77" s="127"/>
      <c r="AB77" s="127"/>
      <c r="AC77" s="127"/>
      <c r="AD77" s="127"/>
      <c r="AE77" s="127"/>
      <c r="AF77" s="127"/>
      <c r="AG77" s="127"/>
      <c r="AH77" s="127"/>
      <c r="AI77" s="127"/>
      <c r="AJ77" s="127"/>
      <c r="AK77" s="127"/>
      <c r="AL77" s="127"/>
      <c r="AM77" s="127"/>
      <c r="AN77" s="127"/>
      <c r="AO77" s="127"/>
      <c r="AP77" s="127"/>
      <c r="AQ77" s="127"/>
      <c r="AR77" s="127"/>
      <c r="AS77" s="127"/>
      <c r="AT77" s="127"/>
      <c r="AU77" s="127"/>
      <c r="AV77" s="127"/>
      <c r="AW77" s="127"/>
      <c r="AX77" s="127"/>
      <c r="AY77" s="127"/>
      <c r="AZ77" s="127"/>
      <c r="BA77" s="127"/>
    </row>
    <row r="78" spans="1:53" s="248" customFormat="1" ht="33">
      <c r="A78" s="82"/>
      <c r="B78" s="115" t="s">
        <v>637</v>
      </c>
      <c r="C78" s="72"/>
      <c r="D78" s="342"/>
      <c r="E78" s="343"/>
      <c r="F78" s="252">
        <f t="shared" si="0"/>
        <v>0</v>
      </c>
      <c r="G78" s="249"/>
      <c r="H78" s="127"/>
      <c r="I78" s="127"/>
      <c r="J78" s="127"/>
      <c r="K78" s="127"/>
      <c r="L78" s="127"/>
      <c r="M78" s="127"/>
      <c r="N78" s="127"/>
      <c r="O78" s="127"/>
      <c r="P78" s="127"/>
      <c r="Q78" s="127"/>
      <c r="R78" s="127"/>
      <c r="S78" s="127"/>
      <c r="T78" s="127"/>
      <c r="U78" s="127"/>
      <c r="V78" s="127"/>
      <c r="W78" s="127"/>
      <c r="X78" s="127"/>
      <c r="Y78" s="127"/>
      <c r="Z78" s="127"/>
      <c r="AA78" s="127"/>
      <c r="AB78" s="127"/>
      <c r="AC78" s="127"/>
      <c r="AD78" s="127"/>
      <c r="AE78" s="127"/>
      <c r="AF78" s="127"/>
      <c r="AG78" s="127"/>
      <c r="AH78" s="127"/>
      <c r="AI78" s="127"/>
      <c r="AJ78" s="127"/>
      <c r="AK78" s="127"/>
      <c r="AL78" s="127"/>
      <c r="AM78" s="127"/>
      <c r="AN78" s="127"/>
      <c r="AO78" s="127"/>
      <c r="AP78" s="127"/>
      <c r="AQ78" s="127"/>
      <c r="AR78" s="127"/>
      <c r="AS78" s="127"/>
      <c r="AT78" s="127"/>
      <c r="AU78" s="127"/>
      <c r="AV78" s="127"/>
      <c r="AW78" s="127"/>
      <c r="AX78" s="127"/>
      <c r="AY78" s="127"/>
      <c r="AZ78" s="127"/>
      <c r="BA78" s="127"/>
    </row>
    <row r="79" spans="1:53" s="248" customFormat="1">
      <c r="A79" s="82"/>
      <c r="B79" s="115" t="s">
        <v>638</v>
      </c>
      <c r="C79" s="72"/>
      <c r="D79" s="342"/>
      <c r="E79" s="343"/>
      <c r="F79" s="252">
        <f t="shared" si="0"/>
        <v>0</v>
      </c>
      <c r="G79" s="249"/>
      <c r="H79" s="127"/>
      <c r="I79" s="127"/>
      <c r="J79" s="127"/>
      <c r="K79" s="127"/>
      <c r="L79" s="127"/>
      <c r="M79" s="127"/>
      <c r="N79" s="127"/>
      <c r="O79" s="127"/>
      <c r="P79" s="127"/>
      <c r="Q79" s="127"/>
      <c r="R79" s="127"/>
      <c r="S79" s="127"/>
      <c r="T79" s="127"/>
      <c r="U79" s="127"/>
      <c r="V79" s="127"/>
      <c r="W79" s="127"/>
      <c r="X79" s="127"/>
      <c r="Y79" s="127"/>
      <c r="Z79" s="127"/>
      <c r="AA79" s="127"/>
      <c r="AB79" s="127"/>
      <c r="AC79" s="127"/>
      <c r="AD79" s="127"/>
      <c r="AE79" s="127"/>
      <c r="AF79" s="127"/>
      <c r="AG79" s="127"/>
      <c r="AH79" s="127"/>
      <c r="AI79" s="127"/>
      <c r="AJ79" s="127"/>
      <c r="AK79" s="127"/>
      <c r="AL79" s="127"/>
      <c r="AM79" s="127"/>
      <c r="AN79" s="127"/>
      <c r="AO79" s="127"/>
      <c r="AP79" s="127"/>
      <c r="AQ79" s="127"/>
      <c r="AR79" s="127"/>
      <c r="AS79" s="127"/>
      <c r="AT79" s="127"/>
      <c r="AU79" s="127"/>
      <c r="AV79" s="127"/>
      <c r="AW79" s="127"/>
      <c r="AX79" s="127"/>
      <c r="AY79" s="127"/>
      <c r="AZ79" s="127"/>
      <c r="BA79" s="127"/>
    </row>
    <row r="80" spans="1:53" s="248" customFormat="1" ht="49.5">
      <c r="A80" s="82"/>
      <c r="B80" s="115" t="s">
        <v>639</v>
      </c>
      <c r="C80" s="72"/>
      <c r="D80" s="342"/>
      <c r="E80" s="343"/>
      <c r="F80" s="252">
        <f t="shared" ref="F80:F143" si="1">$D80*E80</f>
        <v>0</v>
      </c>
      <c r="G80" s="249"/>
      <c r="H80" s="127"/>
      <c r="I80" s="127"/>
      <c r="J80" s="127"/>
      <c r="K80" s="127"/>
      <c r="L80" s="127"/>
      <c r="M80" s="127"/>
      <c r="N80" s="127"/>
      <c r="O80" s="127"/>
      <c r="P80" s="127"/>
      <c r="Q80" s="127"/>
      <c r="R80" s="127"/>
      <c r="S80" s="127"/>
      <c r="T80" s="127"/>
      <c r="U80" s="127"/>
      <c r="V80" s="127"/>
      <c r="W80" s="127"/>
      <c r="X80" s="127"/>
      <c r="Y80" s="127"/>
      <c r="Z80" s="127"/>
      <c r="AA80" s="127"/>
      <c r="AB80" s="127"/>
      <c r="AC80" s="127"/>
      <c r="AD80" s="127"/>
      <c r="AE80" s="127"/>
      <c r="AF80" s="127"/>
      <c r="AG80" s="127"/>
      <c r="AH80" s="127"/>
      <c r="AI80" s="127"/>
      <c r="AJ80" s="127"/>
      <c r="AK80" s="127"/>
      <c r="AL80" s="127"/>
      <c r="AM80" s="127"/>
      <c r="AN80" s="127"/>
      <c r="AO80" s="127"/>
      <c r="AP80" s="127"/>
      <c r="AQ80" s="127"/>
      <c r="AR80" s="127"/>
      <c r="AS80" s="127"/>
      <c r="AT80" s="127"/>
      <c r="AU80" s="127"/>
      <c r="AV80" s="127"/>
      <c r="AW80" s="127"/>
      <c r="AX80" s="127"/>
      <c r="AY80" s="127"/>
      <c r="AZ80" s="127"/>
      <c r="BA80" s="127"/>
    </row>
    <row r="81" spans="1:53" s="248" customFormat="1" ht="33">
      <c r="A81" s="82"/>
      <c r="B81" s="115" t="s">
        <v>640</v>
      </c>
      <c r="C81" s="72"/>
      <c r="D81" s="342"/>
      <c r="E81" s="343"/>
      <c r="F81" s="252">
        <f t="shared" si="1"/>
        <v>0</v>
      </c>
      <c r="G81" s="249"/>
      <c r="H81" s="127"/>
      <c r="I81" s="127"/>
      <c r="J81" s="127"/>
      <c r="K81" s="127"/>
      <c r="L81" s="127"/>
      <c r="M81" s="127"/>
      <c r="N81" s="127"/>
      <c r="O81" s="127"/>
      <c r="P81" s="127"/>
      <c r="Q81" s="127"/>
      <c r="R81" s="127"/>
      <c r="S81" s="127"/>
      <c r="T81" s="127"/>
      <c r="U81" s="127"/>
      <c r="V81" s="127"/>
      <c r="W81" s="127"/>
      <c r="X81" s="127"/>
      <c r="Y81" s="127"/>
      <c r="Z81" s="127"/>
      <c r="AA81" s="127"/>
      <c r="AB81" s="127"/>
      <c r="AC81" s="127"/>
      <c r="AD81" s="127"/>
      <c r="AE81" s="127"/>
      <c r="AF81" s="127"/>
      <c r="AG81" s="127"/>
      <c r="AH81" s="127"/>
      <c r="AI81" s="127"/>
      <c r="AJ81" s="127"/>
      <c r="AK81" s="127"/>
      <c r="AL81" s="127"/>
      <c r="AM81" s="127"/>
      <c r="AN81" s="127"/>
      <c r="AO81" s="127"/>
      <c r="AP81" s="127"/>
      <c r="AQ81" s="127"/>
      <c r="AR81" s="127"/>
      <c r="AS81" s="127"/>
      <c r="AT81" s="127"/>
      <c r="AU81" s="127"/>
      <c r="AV81" s="127"/>
      <c r="AW81" s="127"/>
      <c r="AX81" s="127"/>
      <c r="AY81" s="127"/>
      <c r="AZ81" s="127"/>
      <c r="BA81" s="127"/>
    </row>
    <row r="82" spans="1:53" s="248" customFormat="1">
      <c r="A82" s="82"/>
      <c r="B82" s="115" t="s">
        <v>641</v>
      </c>
      <c r="C82" s="72"/>
      <c r="D82" s="342"/>
      <c r="E82" s="343"/>
      <c r="F82" s="252">
        <f t="shared" si="1"/>
        <v>0</v>
      </c>
      <c r="G82" s="249"/>
      <c r="H82" s="127"/>
      <c r="I82" s="127"/>
      <c r="J82" s="127"/>
      <c r="K82" s="127"/>
      <c r="L82" s="127"/>
      <c r="M82" s="127"/>
      <c r="N82" s="127"/>
      <c r="O82" s="127"/>
      <c r="P82" s="127"/>
      <c r="Q82" s="127"/>
      <c r="R82" s="127"/>
      <c r="S82" s="127"/>
      <c r="T82" s="127"/>
      <c r="U82" s="127"/>
      <c r="V82" s="127"/>
      <c r="W82" s="127"/>
      <c r="X82" s="127"/>
      <c r="Y82" s="127"/>
      <c r="Z82" s="127"/>
      <c r="AA82" s="127"/>
      <c r="AB82" s="127"/>
      <c r="AC82" s="127"/>
      <c r="AD82" s="127"/>
      <c r="AE82" s="127"/>
      <c r="AF82" s="127"/>
      <c r="AG82" s="127"/>
      <c r="AH82" s="127"/>
      <c r="AI82" s="127"/>
      <c r="AJ82" s="127"/>
      <c r="AK82" s="127"/>
      <c r="AL82" s="127"/>
      <c r="AM82" s="127"/>
      <c r="AN82" s="127"/>
      <c r="AO82" s="127"/>
      <c r="AP82" s="127"/>
      <c r="AQ82" s="127"/>
      <c r="AR82" s="127"/>
      <c r="AS82" s="127"/>
      <c r="AT82" s="127"/>
      <c r="AU82" s="127"/>
      <c r="AV82" s="127"/>
      <c r="AW82" s="127"/>
      <c r="AX82" s="127"/>
      <c r="AY82" s="127"/>
      <c r="AZ82" s="127"/>
      <c r="BA82" s="127"/>
    </row>
    <row r="83" spans="1:53" s="248" customFormat="1">
      <c r="A83" s="82"/>
      <c r="B83" s="115" t="s">
        <v>544</v>
      </c>
      <c r="C83" s="72"/>
      <c r="D83" s="342"/>
      <c r="E83" s="343"/>
      <c r="F83" s="252">
        <f t="shared" si="1"/>
        <v>0</v>
      </c>
      <c r="G83" s="249"/>
      <c r="H83" s="127"/>
      <c r="I83" s="127"/>
      <c r="J83" s="127"/>
      <c r="K83" s="127"/>
      <c r="L83" s="127"/>
      <c r="M83" s="127"/>
      <c r="N83" s="127"/>
      <c r="O83" s="127"/>
      <c r="P83" s="127"/>
      <c r="Q83" s="127"/>
      <c r="R83" s="127"/>
      <c r="S83" s="127"/>
      <c r="T83" s="127"/>
      <c r="U83" s="127"/>
      <c r="V83" s="127"/>
      <c r="W83" s="127"/>
      <c r="X83" s="127"/>
      <c r="Y83" s="127"/>
      <c r="Z83" s="127"/>
      <c r="AA83" s="127"/>
      <c r="AB83" s="127"/>
      <c r="AC83" s="127"/>
      <c r="AD83" s="127"/>
      <c r="AE83" s="127"/>
      <c r="AF83" s="127"/>
      <c r="AG83" s="127"/>
      <c r="AH83" s="127"/>
      <c r="AI83" s="127"/>
      <c r="AJ83" s="127"/>
      <c r="AK83" s="127"/>
      <c r="AL83" s="127"/>
      <c r="AM83" s="127"/>
      <c r="AN83" s="127"/>
      <c r="AO83" s="127"/>
      <c r="AP83" s="127"/>
      <c r="AQ83" s="127"/>
      <c r="AR83" s="127"/>
      <c r="AS83" s="127"/>
      <c r="AT83" s="127"/>
      <c r="AU83" s="127"/>
      <c r="AV83" s="127"/>
      <c r="AW83" s="127"/>
      <c r="AX83" s="127"/>
      <c r="AY83" s="127"/>
      <c r="AZ83" s="127"/>
      <c r="BA83" s="127"/>
    </row>
    <row r="84" spans="1:53" s="248" customFormat="1">
      <c r="A84" s="82"/>
      <c r="B84" s="115" t="s">
        <v>545</v>
      </c>
      <c r="C84" s="72"/>
      <c r="D84" s="342"/>
      <c r="E84" s="343"/>
      <c r="F84" s="252">
        <f t="shared" si="1"/>
        <v>0</v>
      </c>
      <c r="G84" s="249"/>
      <c r="H84" s="127"/>
      <c r="I84" s="127"/>
      <c r="J84" s="127"/>
      <c r="K84" s="127"/>
      <c r="L84" s="127"/>
      <c r="M84" s="127"/>
      <c r="N84" s="127"/>
      <c r="O84" s="127"/>
      <c r="P84" s="127"/>
      <c r="Q84" s="127"/>
      <c r="R84" s="127"/>
      <c r="S84" s="127"/>
      <c r="T84" s="127"/>
      <c r="U84" s="127"/>
      <c r="V84" s="127"/>
      <c r="W84" s="127"/>
      <c r="X84" s="127"/>
      <c r="Y84" s="127"/>
      <c r="Z84" s="127"/>
      <c r="AA84" s="127"/>
      <c r="AB84" s="127"/>
      <c r="AC84" s="127"/>
      <c r="AD84" s="127"/>
      <c r="AE84" s="127"/>
      <c r="AF84" s="127"/>
      <c r="AG84" s="127"/>
      <c r="AH84" s="127"/>
      <c r="AI84" s="127"/>
      <c r="AJ84" s="127"/>
      <c r="AK84" s="127"/>
      <c r="AL84" s="127"/>
      <c r="AM84" s="127"/>
      <c r="AN84" s="127"/>
      <c r="AO84" s="127"/>
      <c r="AP84" s="127"/>
      <c r="AQ84" s="127"/>
      <c r="AR84" s="127"/>
      <c r="AS84" s="127"/>
      <c r="AT84" s="127"/>
      <c r="AU84" s="127"/>
      <c r="AV84" s="127"/>
      <c r="AW84" s="127"/>
      <c r="AX84" s="127"/>
      <c r="AY84" s="127"/>
      <c r="AZ84" s="127"/>
      <c r="BA84" s="127"/>
    </row>
    <row r="85" spans="1:53" s="248" customFormat="1">
      <c r="A85" s="82"/>
      <c r="B85" s="115" t="s">
        <v>546</v>
      </c>
      <c r="C85" s="72"/>
      <c r="D85" s="342"/>
      <c r="E85" s="343"/>
      <c r="F85" s="252">
        <f t="shared" si="1"/>
        <v>0</v>
      </c>
      <c r="G85" s="249"/>
      <c r="H85" s="127"/>
      <c r="I85" s="127"/>
      <c r="J85" s="127"/>
      <c r="K85" s="127"/>
      <c r="L85" s="127"/>
      <c r="M85" s="127"/>
      <c r="N85" s="127"/>
      <c r="O85" s="127"/>
      <c r="P85" s="127"/>
      <c r="Q85" s="127"/>
      <c r="R85" s="127"/>
      <c r="S85" s="127"/>
      <c r="T85" s="127"/>
      <c r="U85" s="127"/>
      <c r="V85" s="127"/>
      <c r="W85" s="127"/>
      <c r="X85" s="127"/>
      <c r="Y85" s="127"/>
      <c r="Z85" s="127"/>
      <c r="AA85" s="127"/>
      <c r="AB85" s="127"/>
      <c r="AC85" s="127"/>
      <c r="AD85" s="127"/>
      <c r="AE85" s="127"/>
      <c r="AF85" s="127"/>
      <c r="AG85" s="127"/>
      <c r="AH85" s="127"/>
      <c r="AI85" s="127"/>
      <c r="AJ85" s="127"/>
      <c r="AK85" s="127"/>
      <c r="AL85" s="127"/>
      <c r="AM85" s="127"/>
      <c r="AN85" s="127"/>
      <c r="AO85" s="127"/>
      <c r="AP85" s="127"/>
      <c r="AQ85" s="127"/>
      <c r="AR85" s="127"/>
      <c r="AS85" s="127"/>
      <c r="AT85" s="127"/>
      <c r="AU85" s="127"/>
      <c r="AV85" s="127"/>
      <c r="AW85" s="127"/>
      <c r="AX85" s="127"/>
      <c r="AY85" s="127"/>
      <c r="AZ85" s="127"/>
      <c r="BA85" s="127"/>
    </row>
    <row r="86" spans="1:53" s="248" customFormat="1">
      <c r="A86" s="82"/>
      <c r="B86" s="115" t="s">
        <v>547</v>
      </c>
      <c r="C86" s="72"/>
      <c r="D86" s="342"/>
      <c r="E86" s="343"/>
      <c r="F86" s="252">
        <f t="shared" si="1"/>
        <v>0</v>
      </c>
      <c r="G86" s="249"/>
      <c r="H86" s="127"/>
      <c r="I86" s="127"/>
      <c r="J86" s="127"/>
      <c r="K86" s="127"/>
      <c r="L86" s="127"/>
      <c r="M86" s="127"/>
      <c r="N86" s="127"/>
      <c r="O86" s="127"/>
      <c r="P86" s="127"/>
      <c r="Q86" s="127"/>
      <c r="R86" s="127"/>
      <c r="S86" s="127"/>
      <c r="T86" s="127"/>
      <c r="U86" s="127"/>
      <c r="V86" s="127"/>
      <c r="W86" s="127"/>
      <c r="X86" s="127"/>
      <c r="Y86" s="127"/>
      <c r="Z86" s="127"/>
      <c r="AA86" s="127"/>
      <c r="AB86" s="127"/>
      <c r="AC86" s="127"/>
      <c r="AD86" s="127"/>
      <c r="AE86" s="127"/>
      <c r="AF86" s="127"/>
      <c r="AG86" s="127"/>
      <c r="AH86" s="127"/>
      <c r="AI86" s="127"/>
      <c r="AJ86" s="127"/>
      <c r="AK86" s="127"/>
      <c r="AL86" s="127"/>
      <c r="AM86" s="127"/>
      <c r="AN86" s="127"/>
      <c r="AO86" s="127"/>
      <c r="AP86" s="127"/>
      <c r="AQ86" s="127"/>
      <c r="AR86" s="127"/>
      <c r="AS86" s="127"/>
      <c r="AT86" s="127"/>
      <c r="AU86" s="127"/>
      <c r="AV86" s="127"/>
      <c r="AW86" s="127"/>
      <c r="AX86" s="127"/>
      <c r="AY86" s="127"/>
      <c r="AZ86" s="127"/>
      <c r="BA86" s="127"/>
    </row>
    <row r="87" spans="1:53" s="248" customFormat="1">
      <c r="A87" s="82"/>
      <c r="B87" s="115" t="s">
        <v>548</v>
      </c>
      <c r="C87" s="72"/>
      <c r="D87" s="342"/>
      <c r="E87" s="343"/>
      <c r="F87" s="252">
        <f t="shared" si="1"/>
        <v>0</v>
      </c>
      <c r="G87" s="249"/>
      <c r="H87" s="127"/>
      <c r="I87" s="127"/>
      <c r="J87" s="127"/>
      <c r="K87" s="127"/>
      <c r="L87" s="127"/>
      <c r="M87" s="127"/>
      <c r="N87" s="127"/>
      <c r="O87" s="127"/>
      <c r="P87" s="127"/>
      <c r="Q87" s="127"/>
      <c r="R87" s="127"/>
      <c r="S87" s="127"/>
      <c r="T87" s="127"/>
      <c r="U87" s="127"/>
      <c r="V87" s="127"/>
      <c r="W87" s="127"/>
      <c r="X87" s="127"/>
      <c r="Y87" s="127"/>
      <c r="Z87" s="127"/>
      <c r="AA87" s="127"/>
      <c r="AB87" s="127"/>
      <c r="AC87" s="127"/>
      <c r="AD87" s="127"/>
      <c r="AE87" s="127"/>
      <c r="AF87" s="127"/>
      <c r="AG87" s="127"/>
      <c r="AH87" s="127"/>
      <c r="AI87" s="127"/>
      <c r="AJ87" s="127"/>
      <c r="AK87" s="127"/>
      <c r="AL87" s="127"/>
      <c r="AM87" s="127"/>
      <c r="AN87" s="127"/>
      <c r="AO87" s="127"/>
      <c r="AP87" s="127"/>
      <c r="AQ87" s="127"/>
      <c r="AR87" s="127"/>
      <c r="AS87" s="127"/>
      <c r="AT87" s="127"/>
      <c r="AU87" s="127"/>
      <c r="AV87" s="127"/>
      <c r="AW87" s="127"/>
      <c r="AX87" s="127"/>
      <c r="AY87" s="127"/>
      <c r="AZ87" s="127"/>
      <c r="BA87" s="127"/>
    </row>
    <row r="88" spans="1:53" s="248" customFormat="1">
      <c r="A88" s="82"/>
      <c r="B88" s="115" t="s">
        <v>549</v>
      </c>
      <c r="C88" s="72"/>
      <c r="D88" s="342"/>
      <c r="E88" s="343"/>
      <c r="F88" s="252">
        <f t="shared" si="1"/>
        <v>0</v>
      </c>
      <c r="G88" s="249"/>
      <c r="H88" s="127"/>
      <c r="I88" s="127"/>
      <c r="J88" s="127"/>
      <c r="K88" s="127"/>
      <c r="L88" s="127"/>
      <c r="M88" s="127"/>
      <c r="N88" s="127"/>
      <c r="O88" s="127"/>
      <c r="P88" s="127"/>
      <c r="Q88" s="127"/>
      <c r="R88" s="127"/>
      <c r="S88" s="127"/>
      <c r="T88" s="127"/>
      <c r="U88" s="127"/>
      <c r="V88" s="127"/>
      <c r="W88" s="127"/>
      <c r="X88" s="127"/>
      <c r="Y88" s="127"/>
      <c r="Z88" s="127"/>
      <c r="AA88" s="127"/>
      <c r="AB88" s="127"/>
      <c r="AC88" s="127"/>
      <c r="AD88" s="127"/>
      <c r="AE88" s="127"/>
      <c r="AF88" s="127"/>
      <c r="AG88" s="127"/>
      <c r="AH88" s="127"/>
      <c r="AI88" s="127"/>
      <c r="AJ88" s="127"/>
      <c r="AK88" s="127"/>
      <c r="AL88" s="127"/>
      <c r="AM88" s="127"/>
      <c r="AN88" s="127"/>
      <c r="AO88" s="127"/>
      <c r="AP88" s="127"/>
      <c r="AQ88" s="127"/>
      <c r="AR88" s="127"/>
      <c r="AS88" s="127"/>
      <c r="AT88" s="127"/>
      <c r="AU88" s="127"/>
      <c r="AV88" s="127"/>
      <c r="AW88" s="127"/>
      <c r="AX88" s="127"/>
      <c r="AY88" s="127"/>
      <c r="AZ88" s="127"/>
      <c r="BA88" s="127"/>
    </row>
    <row r="89" spans="1:53" s="248" customFormat="1">
      <c r="A89" s="82"/>
      <c r="B89" s="115" t="s">
        <v>550</v>
      </c>
      <c r="C89" s="72"/>
      <c r="D89" s="342"/>
      <c r="E89" s="343"/>
      <c r="F89" s="252">
        <f t="shared" si="1"/>
        <v>0</v>
      </c>
      <c r="G89" s="249"/>
      <c r="H89" s="127"/>
      <c r="I89" s="127"/>
      <c r="J89" s="127"/>
      <c r="K89" s="127"/>
      <c r="L89" s="127"/>
      <c r="M89" s="127"/>
      <c r="N89" s="127"/>
      <c r="O89" s="127"/>
      <c r="P89" s="127"/>
      <c r="Q89" s="127"/>
      <c r="R89" s="127"/>
      <c r="S89" s="127"/>
      <c r="T89" s="127"/>
      <c r="U89" s="127"/>
      <c r="V89" s="127"/>
      <c r="W89" s="127"/>
      <c r="X89" s="127"/>
      <c r="Y89" s="127"/>
      <c r="Z89" s="127"/>
      <c r="AA89" s="127"/>
      <c r="AB89" s="127"/>
      <c r="AC89" s="127"/>
      <c r="AD89" s="127"/>
      <c r="AE89" s="127"/>
      <c r="AF89" s="127"/>
      <c r="AG89" s="127"/>
      <c r="AH89" s="127"/>
      <c r="AI89" s="127"/>
      <c r="AJ89" s="127"/>
      <c r="AK89" s="127"/>
      <c r="AL89" s="127"/>
      <c r="AM89" s="127"/>
      <c r="AN89" s="127"/>
      <c r="AO89" s="127"/>
      <c r="AP89" s="127"/>
      <c r="AQ89" s="127"/>
      <c r="AR89" s="127"/>
      <c r="AS89" s="127"/>
      <c r="AT89" s="127"/>
      <c r="AU89" s="127"/>
      <c r="AV89" s="127"/>
      <c r="AW89" s="127"/>
      <c r="AX89" s="127"/>
      <c r="AY89" s="127"/>
      <c r="AZ89" s="127"/>
      <c r="BA89" s="127"/>
    </row>
    <row r="90" spans="1:53" s="248" customFormat="1">
      <c r="A90" s="82"/>
      <c r="B90" s="115" t="s">
        <v>551</v>
      </c>
      <c r="C90" s="72"/>
      <c r="D90" s="342"/>
      <c r="E90" s="343"/>
      <c r="F90" s="252">
        <f t="shared" si="1"/>
        <v>0</v>
      </c>
      <c r="G90" s="249"/>
      <c r="H90" s="127"/>
      <c r="I90" s="127"/>
      <c r="J90" s="127"/>
      <c r="K90" s="127"/>
      <c r="L90" s="127"/>
      <c r="M90" s="127"/>
      <c r="N90" s="127"/>
      <c r="O90" s="127"/>
      <c r="P90" s="127"/>
      <c r="Q90" s="127"/>
      <c r="R90" s="127"/>
      <c r="S90" s="127"/>
      <c r="T90" s="127"/>
      <c r="U90" s="127"/>
      <c r="V90" s="127"/>
      <c r="W90" s="127"/>
      <c r="X90" s="127"/>
      <c r="Y90" s="127"/>
      <c r="Z90" s="127"/>
      <c r="AA90" s="127"/>
      <c r="AB90" s="127"/>
      <c r="AC90" s="127"/>
      <c r="AD90" s="127"/>
      <c r="AE90" s="127"/>
      <c r="AF90" s="127"/>
      <c r="AG90" s="127"/>
      <c r="AH90" s="127"/>
      <c r="AI90" s="127"/>
      <c r="AJ90" s="127"/>
      <c r="AK90" s="127"/>
      <c r="AL90" s="127"/>
      <c r="AM90" s="127"/>
      <c r="AN90" s="127"/>
      <c r="AO90" s="127"/>
      <c r="AP90" s="127"/>
      <c r="AQ90" s="127"/>
      <c r="AR90" s="127"/>
      <c r="AS90" s="127"/>
      <c r="AT90" s="127"/>
      <c r="AU90" s="127"/>
      <c r="AV90" s="127"/>
      <c r="AW90" s="127"/>
      <c r="AX90" s="127"/>
      <c r="AY90" s="127"/>
      <c r="AZ90" s="127"/>
      <c r="BA90" s="127"/>
    </row>
    <row r="91" spans="1:53" s="248" customFormat="1">
      <c r="A91" s="82"/>
      <c r="B91" s="115" t="s">
        <v>642</v>
      </c>
      <c r="C91" s="72"/>
      <c r="D91" s="342"/>
      <c r="E91" s="343"/>
      <c r="F91" s="252">
        <f t="shared" si="1"/>
        <v>0</v>
      </c>
      <c r="G91" s="249"/>
      <c r="H91" s="127"/>
      <c r="I91" s="127"/>
      <c r="J91" s="127"/>
      <c r="K91" s="127"/>
      <c r="L91" s="127"/>
      <c r="M91" s="127"/>
      <c r="N91" s="127"/>
      <c r="O91" s="127"/>
      <c r="P91" s="127"/>
      <c r="Q91" s="127"/>
      <c r="R91" s="127"/>
      <c r="S91" s="127"/>
      <c r="T91" s="127"/>
      <c r="U91" s="127"/>
      <c r="V91" s="127"/>
      <c r="W91" s="127"/>
      <c r="X91" s="127"/>
      <c r="Y91" s="127"/>
      <c r="Z91" s="127"/>
      <c r="AA91" s="127"/>
      <c r="AB91" s="127"/>
      <c r="AC91" s="127"/>
      <c r="AD91" s="127"/>
      <c r="AE91" s="127"/>
      <c r="AF91" s="127"/>
      <c r="AG91" s="127"/>
      <c r="AH91" s="127"/>
      <c r="AI91" s="127"/>
      <c r="AJ91" s="127"/>
      <c r="AK91" s="127"/>
      <c r="AL91" s="127"/>
      <c r="AM91" s="127"/>
      <c r="AN91" s="127"/>
      <c r="AO91" s="127"/>
      <c r="AP91" s="127"/>
      <c r="AQ91" s="127"/>
      <c r="AR91" s="127"/>
      <c r="AS91" s="127"/>
      <c r="AT91" s="127"/>
      <c r="AU91" s="127"/>
      <c r="AV91" s="127"/>
      <c r="AW91" s="127"/>
      <c r="AX91" s="127"/>
      <c r="AY91" s="127"/>
      <c r="AZ91" s="127"/>
      <c r="BA91" s="127"/>
    </row>
    <row r="92" spans="1:53" s="248" customFormat="1">
      <c r="A92" s="82"/>
      <c r="B92" s="115" t="s">
        <v>643</v>
      </c>
      <c r="C92" s="72"/>
      <c r="D92" s="342"/>
      <c r="E92" s="343"/>
      <c r="F92" s="252">
        <f t="shared" si="1"/>
        <v>0</v>
      </c>
      <c r="G92" s="249"/>
      <c r="H92" s="127"/>
      <c r="I92" s="127"/>
      <c r="J92" s="127"/>
      <c r="K92" s="127"/>
      <c r="L92" s="127"/>
      <c r="M92" s="127"/>
      <c r="N92" s="127"/>
      <c r="O92" s="127"/>
      <c r="P92" s="127"/>
      <c r="Q92" s="127"/>
      <c r="R92" s="127"/>
      <c r="S92" s="127"/>
      <c r="T92" s="127"/>
      <c r="U92" s="127"/>
      <c r="V92" s="127"/>
      <c r="W92" s="127"/>
      <c r="X92" s="127"/>
      <c r="Y92" s="127"/>
      <c r="Z92" s="127"/>
      <c r="AA92" s="127"/>
      <c r="AB92" s="127"/>
      <c r="AC92" s="127"/>
      <c r="AD92" s="127"/>
      <c r="AE92" s="127"/>
      <c r="AF92" s="127"/>
      <c r="AG92" s="127"/>
      <c r="AH92" s="127"/>
      <c r="AI92" s="127"/>
      <c r="AJ92" s="127"/>
      <c r="AK92" s="127"/>
      <c r="AL92" s="127"/>
      <c r="AM92" s="127"/>
      <c r="AN92" s="127"/>
      <c r="AO92" s="127"/>
      <c r="AP92" s="127"/>
      <c r="AQ92" s="127"/>
      <c r="AR92" s="127"/>
      <c r="AS92" s="127"/>
      <c r="AT92" s="127"/>
      <c r="AU92" s="127"/>
      <c r="AV92" s="127"/>
      <c r="AW92" s="127"/>
      <c r="AX92" s="127"/>
      <c r="AY92" s="127"/>
      <c r="AZ92" s="127"/>
      <c r="BA92" s="127"/>
    </row>
    <row r="93" spans="1:53" s="248" customFormat="1">
      <c r="A93" s="82"/>
      <c r="B93" s="115" t="s">
        <v>644</v>
      </c>
      <c r="C93" s="72"/>
      <c r="D93" s="342"/>
      <c r="E93" s="343"/>
      <c r="F93" s="252">
        <f t="shared" si="1"/>
        <v>0</v>
      </c>
      <c r="G93" s="249"/>
      <c r="H93" s="127"/>
      <c r="I93" s="127"/>
      <c r="J93" s="127"/>
      <c r="K93" s="127"/>
      <c r="L93" s="127"/>
      <c r="M93" s="127"/>
      <c r="N93" s="127"/>
      <c r="O93" s="127"/>
      <c r="P93" s="127"/>
      <c r="Q93" s="127"/>
      <c r="R93" s="127"/>
      <c r="S93" s="127"/>
      <c r="T93" s="127"/>
      <c r="U93" s="127"/>
      <c r="V93" s="127"/>
      <c r="W93" s="127"/>
      <c r="X93" s="127"/>
      <c r="Y93" s="127"/>
      <c r="Z93" s="127"/>
      <c r="AA93" s="127"/>
      <c r="AB93" s="127"/>
      <c r="AC93" s="127"/>
      <c r="AD93" s="127"/>
      <c r="AE93" s="127"/>
      <c r="AF93" s="127"/>
      <c r="AG93" s="127"/>
      <c r="AH93" s="127"/>
      <c r="AI93" s="127"/>
      <c r="AJ93" s="127"/>
      <c r="AK93" s="127"/>
      <c r="AL93" s="127"/>
      <c r="AM93" s="127"/>
      <c r="AN93" s="127"/>
      <c r="AO93" s="127"/>
      <c r="AP93" s="127"/>
      <c r="AQ93" s="127"/>
      <c r="AR93" s="127"/>
      <c r="AS93" s="127"/>
      <c r="AT93" s="127"/>
      <c r="AU93" s="127"/>
      <c r="AV93" s="127"/>
      <c r="AW93" s="127"/>
      <c r="AX93" s="127"/>
      <c r="AY93" s="127"/>
      <c r="AZ93" s="127"/>
      <c r="BA93" s="127"/>
    </row>
    <row r="94" spans="1:53" s="248" customFormat="1">
      <c r="A94" s="82"/>
      <c r="B94" s="115" t="s">
        <v>645</v>
      </c>
      <c r="C94" s="72"/>
      <c r="D94" s="342"/>
      <c r="E94" s="343"/>
      <c r="F94" s="252">
        <f t="shared" si="1"/>
        <v>0</v>
      </c>
      <c r="G94" s="249"/>
      <c r="H94" s="127"/>
      <c r="I94" s="127"/>
      <c r="J94" s="127"/>
      <c r="K94" s="127"/>
      <c r="L94" s="127"/>
      <c r="M94" s="127"/>
      <c r="N94" s="127"/>
      <c r="O94" s="127"/>
      <c r="P94" s="127"/>
      <c r="Q94" s="127"/>
      <c r="R94" s="127"/>
      <c r="S94" s="127"/>
      <c r="T94" s="127"/>
      <c r="U94" s="127"/>
      <c r="V94" s="127"/>
      <c r="W94" s="127"/>
      <c r="X94" s="127"/>
      <c r="Y94" s="127"/>
      <c r="Z94" s="127"/>
      <c r="AA94" s="127"/>
      <c r="AB94" s="127"/>
      <c r="AC94" s="127"/>
      <c r="AD94" s="127"/>
      <c r="AE94" s="127"/>
      <c r="AF94" s="127"/>
      <c r="AG94" s="127"/>
      <c r="AH94" s="127"/>
      <c r="AI94" s="127"/>
      <c r="AJ94" s="127"/>
      <c r="AK94" s="127"/>
      <c r="AL94" s="127"/>
      <c r="AM94" s="127"/>
      <c r="AN94" s="127"/>
      <c r="AO94" s="127"/>
      <c r="AP94" s="127"/>
      <c r="AQ94" s="127"/>
      <c r="AR94" s="127"/>
      <c r="AS94" s="127"/>
      <c r="AT94" s="127"/>
      <c r="AU94" s="127"/>
      <c r="AV94" s="127"/>
      <c r="AW94" s="127"/>
      <c r="AX94" s="127"/>
      <c r="AY94" s="127"/>
      <c r="AZ94" s="127"/>
      <c r="BA94" s="127"/>
    </row>
    <row r="95" spans="1:53" s="248" customFormat="1" ht="49.5">
      <c r="A95" s="82"/>
      <c r="B95" s="115" t="s">
        <v>646</v>
      </c>
      <c r="C95" s="72"/>
      <c r="D95" s="342"/>
      <c r="E95" s="343"/>
      <c r="F95" s="252">
        <f t="shared" si="1"/>
        <v>0</v>
      </c>
      <c r="G95" s="249"/>
      <c r="H95" s="127"/>
      <c r="I95" s="127"/>
      <c r="J95" s="127"/>
      <c r="K95" s="127"/>
      <c r="L95" s="127"/>
      <c r="M95" s="127"/>
      <c r="N95" s="127"/>
      <c r="O95" s="127"/>
      <c r="P95" s="127"/>
      <c r="Q95" s="127"/>
      <c r="R95" s="127"/>
      <c r="S95" s="127"/>
      <c r="T95" s="127"/>
      <c r="U95" s="127"/>
      <c r="V95" s="127"/>
      <c r="W95" s="127"/>
      <c r="X95" s="127"/>
      <c r="Y95" s="127"/>
      <c r="Z95" s="127"/>
      <c r="AA95" s="127"/>
      <c r="AB95" s="127"/>
      <c r="AC95" s="127"/>
      <c r="AD95" s="127"/>
      <c r="AE95" s="127"/>
      <c r="AF95" s="127"/>
      <c r="AG95" s="127"/>
      <c r="AH95" s="127"/>
      <c r="AI95" s="127"/>
      <c r="AJ95" s="127"/>
      <c r="AK95" s="127"/>
      <c r="AL95" s="127"/>
      <c r="AM95" s="127"/>
      <c r="AN95" s="127"/>
      <c r="AO95" s="127"/>
      <c r="AP95" s="127"/>
      <c r="AQ95" s="127"/>
      <c r="AR95" s="127"/>
      <c r="AS95" s="127"/>
      <c r="AT95" s="127"/>
      <c r="AU95" s="127"/>
      <c r="AV95" s="127"/>
      <c r="AW95" s="127"/>
      <c r="AX95" s="127"/>
      <c r="AY95" s="127"/>
      <c r="AZ95" s="127"/>
      <c r="BA95" s="127"/>
    </row>
    <row r="96" spans="1:53" s="248" customFormat="1">
      <c r="A96" s="82"/>
      <c r="B96" s="115"/>
      <c r="C96" s="72"/>
      <c r="D96" s="342"/>
      <c r="E96" s="343"/>
      <c r="F96" s="252">
        <f t="shared" si="1"/>
        <v>0</v>
      </c>
      <c r="G96" s="249"/>
      <c r="H96" s="127"/>
      <c r="I96" s="127"/>
      <c r="J96" s="127"/>
      <c r="K96" s="127"/>
      <c r="L96" s="127"/>
      <c r="M96" s="127"/>
      <c r="N96" s="127"/>
      <c r="O96" s="127"/>
      <c r="P96" s="127"/>
      <c r="Q96" s="127"/>
      <c r="R96" s="127"/>
      <c r="S96" s="127"/>
      <c r="T96" s="127"/>
      <c r="U96" s="127"/>
      <c r="V96" s="127"/>
      <c r="W96" s="127"/>
      <c r="X96" s="127"/>
      <c r="Y96" s="127"/>
      <c r="Z96" s="127"/>
      <c r="AA96" s="127"/>
      <c r="AB96" s="127"/>
      <c r="AC96" s="127"/>
      <c r="AD96" s="127"/>
      <c r="AE96" s="127"/>
      <c r="AF96" s="127"/>
      <c r="AG96" s="127"/>
      <c r="AH96" s="127"/>
      <c r="AI96" s="127"/>
      <c r="AJ96" s="127"/>
      <c r="AK96" s="127"/>
      <c r="AL96" s="127"/>
      <c r="AM96" s="127"/>
      <c r="AN96" s="127"/>
      <c r="AO96" s="127"/>
      <c r="AP96" s="127"/>
      <c r="AQ96" s="127"/>
      <c r="AR96" s="127"/>
      <c r="AS96" s="127"/>
      <c r="AT96" s="127"/>
      <c r="AU96" s="127"/>
      <c r="AV96" s="127"/>
      <c r="AW96" s="127"/>
      <c r="AX96" s="127"/>
      <c r="AY96" s="127"/>
      <c r="AZ96" s="127"/>
      <c r="BA96" s="127"/>
    </row>
    <row r="97" spans="1:53" s="248" customFormat="1" ht="82.5">
      <c r="A97" s="82"/>
      <c r="B97" s="115" t="s">
        <v>647</v>
      </c>
      <c r="C97" s="72"/>
      <c r="D97" s="342"/>
      <c r="E97" s="343"/>
      <c r="F97" s="252">
        <f t="shared" si="1"/>
        <v>0</v>
      </c>
      <c r="G97" s="249"/>
      <c r="H97" s="127"/>
      <c r="I97" s="127"/>
      <c r="J97" s="127"/>
      <c r="K97" s="127"/>
      <c r="L97" s="127"/>
      <c r="M97" s="127"/>
      <c r="N97" s="127"/>
      <c r="O97" s="127"/>
      <c r="P97" s="127"/>
      <c r="Q97" s="127"/>
      <c r="R97" s="127"/>
      <c r="S97" s="127"/>
      <c r="T97" s="127"/>
      <c r="U97" s="127"/>
      <c r="V97" s="127"/>
      <c r="W97" s="127"/>
      <c r="X97" s="127"/>
      <c r="Y97" s="127"/>
      <c r="Z97" s="127"/>
      <c r="AA97" s="127"/>
      <c r="AB97" s="127"/>
      <c r="AC97" s="127"/>
      <c r="AD97" s="127"/>
      <c r="AE97" s="127"/>
      <c r="AF97" s="127"/>
      <c r="AG97" s="127"/>
      <c r="AH97" s="127"/>
      <c r="AI97" s="127"/>
      <c r="AJ97" s="127"/>
      <c r="AK97" s="127"/>
      <c r="AL97" s="127"/>
      <c r="AM97" s="127"/>
      <c r="AN97" s="127"/>
      <c r="AO97" s="127"/>
      <c r="AP97" s="127"/>
      <c r="AQ97" s="127"/>
      <c r="AR97" s="127"/>
      <c r="AS97" s="127"/>
      <c r="AT97" s="127"/>
      <c r="AU97" s="127"/>
      <c r="AV97" s="127"/>
      <c r="AW97" s="127"/>
      <c r="AX97" s="127"/>
      <c r="AY97" s="127"/>
      <c r="AZ97" s="127"/>
      <c r="BA97" s="127"/>
    </row>
    <row r="98" spans="1:53" s="248" customFormat="1">
      <c r="A98" s="82"/>
      <c r="B98" s="115" t="s">
        <v>648</v>
      </c>
      <c r="C98" s="72" t="s">
        <v>78</v>
      </c>
      <c r="D98" s="342">
        <v>6</v>
      </c>
      <c r="E98" s="343"/>
      <c r="F98" s="252">
        <f t="shared" si="1"/>
        <v>0</v>
      </c>
      <c r="G98" s="249"/>
      <c r="H98" s="127"/>
      <c r="I98" s="127"/>
      <c r="J98" s="127"/>
      <c r="K98" s="127"/>
      <c r="L98" s="127"/>
      <c r="M98" s="127"/>
      <c r="N98" s="127"/>
      <c r="O98" s="127"/>
      <c r="P98" s="127"/>
      <c r="Q98" s="127"/>
      <c r="R98" s="127"/>
      <c r="S98" s="127"/>
      <c r="T98" s="127"/>
      <c r="U98" s="127"/>
      <c r="V98" s="127"/>
      <c r="W98" s="127"/>
      <c r="X98" s="127"/>
      <c r="Y98" s="127"/>
      <c r="Z98" s="127"/>
      <c r="AA98" s="127"/>
      <c r="AB98" s="127"/>
      <c r="AC98" s="127"/>
      <c r="AD98" s="127"/>
      <c r="AE98" s="127"/>
      <c r="AF98" s="127"/>
      <c r="AG98" s="127"/>
      <c r="AH98" s="127"/>
      <c r="AI98" s="127"/>
      <c r="AJ98" s="127"/>
      <c r="AK98" s="127"/>
      <c r="AL98" s="127"/>
      <c r="AM98" s="127"/>
      <c r="AN98" s="127"/>
      <c r="AO98" s="127"/>
      <c r="AP98" s="127"/>
      <c r="AQ98" s="127"/>
      <c r="AR98" s="127"/>
      <c r="AS98" s="127"/>
      <c r="AT98" s="127"/>
      <c r="AU98" s="127"/>
      <c r="AV98" s="127"/>
      <c r="AW98" s="127"/>
      <c r="AX98" s="127"/>
      <c r="AY98" s="127"/>
      <c r="AZ98" s="127"/>
      <c r="BA98" s="127"/>
    </row>
    <row r="99" spans="1:53" s="248" customFormat="1">
      <c r="A99" s="82"/>
      <c r="B99" s="115" t="s">
        <v>649</v>
      </c>
      <c r="C99" s="72" t="s">
        <v>78</v>
      </c>
      <c r="D99" s="342">
        <v>102</v>
      </c>
      <c r="E99" s="343"/>
      <c r="F99" s="252">
        <f t="shared" si="1"/>
        <v>0</v>
      </c>
      <c r="G99" s="249"/>
      <c r="H99" s="127"/>
      <c r="I99" s="127"/>
      <c r="J99" s="127"/>
      <c r="K99" s="127"/>
      <c r="L99" s="127"/>
      <c r="M99" s="127"/>
      <c r="N99" s="127"/>
      <c r="O99" s="127"/>
      <c r="P99" s="127"/>
      <c r="Q99" s="127"/>
      <c r="R99" s="127"/>
      <c r="S99" s="127"/>
      <c r="T99" s="127"/>
      <c r="U99" s="127"/>
      <c r="V99" s="127"/>
      <c r="W99" s="127"/>
      <c r="X99" s="127"/>
      <c r="Y99" s="127"/>
      <c r="Z99" s="127"/>
      <c r="AA99" s="127"/>
      <c r="AB99" s="127"/>
      <c r="AC99" s="127"/>
      <c r="AD99" s="127"/>
      <c r="AE99" s="127"/>
      <c r="AF99" s="127"/>
      <c r="AG99" s="127"/>
      <c r="AH99" s="127"/>
      <c r="AI99" s="127"/>
      <c r="AJ99" s="127"/>
      <c r="AK99" s="127"/>
      <c r="AL99" s="127"/>
      <c r="AM99" s="127"/>
      <c r="AN99" s="127"/>
      <c r="AO99" s="127"/>
      <c r="AP99" s="127"/>
      <c r="AQ99" s="127"/>
      <c r="AR99" s="127"/>
      <c r="AS99" s="127"/>
      <c r="AT99" s="127"/>
      <c r="AU99" s="127"/>
      <c r="AV99" s="127"/>
      <c r="AW99" s="127"/>
      <c r="AX99" s="127"/>
      <c r="AY99" s="127"/>
      <c r="AZ99" s="127"/>
      <c r="BA99" s="127"/>
    </row>
    <row r="100" spans="1:53" s="248" customFormat="1">
      <c r="A100" s="82"/>
      <c r="B100" s="115" t="s">
        <v>650</v>
      </c>
      <c r="C100" s="72" t="s">
        <v>78</v>
      </c>
      <c r="D100" s="342">
        <v>48</v>
      </c>
      <c r="E100" s="343"/>
      <c r="F100" s="252">
        <f t="shared" si="1"/>
        <v>0</v>
      </c>
      <c r="G100" s="249"/>
      <c r="H100" s="127"/>
      <c r="I100" s="127"/>
      <c r="J100" s="127"/>
      <c r="K100" s="127"/>
      <c r="L100" s="127"/>
      <c r="M100" s="127"/>
      <c r="N100" s="127"/>
      <c r="O100" s="127"/>
      <c r="P100" s="127"/>
      <c r="Q100" s="127"/>
      <c r="R100" s="127"/>
      <c r="S100" s="127"/>
      <c r="T100" s="127"/>
      <c r="U100" s="127"/>
      <c r="V100" s="127"/>
      <c r="W100" s="127"/>
      <c r="X100" s="127"/>
      <c r="Y100" s="127"/>
      <c r="Z100" s="127"/>
      <c r="AA100" s="127"/>
      <c r="AB100" s="127"/>
      <c r="AC100" s="127"/>
      <c r="AD100" s="127"/>
      <c r="AE100" s="127"/>
      <c r="AF100" s="127"/>
      <c r="AG100" s="127"/>
      <c r="AH100" s="127"/>
      <c r="AI100" s="127"/>
      <c r="AJ100" s="127"/>
      <c r="AK100" s="127"/>
      <c r="AL100" s="127"/>
      <c r="AM100" s="127"/>
      <c r="AN100" s="127"/>
      <c r="AO100" s="127"/>
      <c r="AP100" s="127"/>
      <c r="AQ100" s="127"/>
      <c r="AR100" s="127"/>
      <c r="AS100" s="127"/>
      <c r="AT100" s="127"/>
      <c r="AU100" s="127"/>
      <c r="AV100" s="127"/>
      <c r="AW100" s="127"/>
      <c r="AX100" s="127"/>
      <c r="AY100" s="127"/>
      <c r="AZ100" s="127"/>
      <c r="BA100" s="127"/>
    </row>
    <row r="101" spans="1:53" s="248" customFormat="1">
      <c r="A101" s="82"/>
      <c r="B101" s="115"/>
      <c r="C101" s="72"/>
      <c r="D101" s="342"/>
      <c r="E101" s="343"/>
      <c r="F101" s="252">
        <f t="shared" si="1"/>
        <v>0</v>
      </c>
      <c r="G101" s="249"/>
      <c r="H101" s="127"/>
      <c r="I101" s="127"/>
      <c r="J101" s="127"/>
      <c r="K101" s="127"/>
      <c r="L101" s="127"/>
      <c r="M101" s="127"/>
      <c r="N101" s="127"/>
      <c r="O101" s="127"/>
      <c r="P101" s="127"/>
      <c r="Q101" s="127"/>
      <c r="R101" s="127"/>
      <c r="S101" s="127"/>
      <c r="T101" s="127"/>
      <c r="U101" s="127"/>
      <c r="V101" s="127"/>
      <c r="W101" s="127"/>
      <c r="X101" s="127"/>
      <c r="Y101" s="127"/>
      <c r="Z101" s="127"/>
      <c r="AA101" s="127"/>
      <c r="AB101" s="127"/>
      <c r="AC101" s="127"/>
      <c r="AD101" s="127"/>
      <c r="AE101" s="127"/>
      <c r="AF101" s="127"/>
      <c r="AG101" s="127"/>
      <c r="AH101" s="127"/>
      <c r="AI101" s="127"/>
      <c r="AJ101" s="127"/>
      <c r="AK101" s="127"/>
      <c r="AL101" s="127"/>
      <c r="AM101" s="127"/>
      <c r="AN101" s="127"/>
      <c r="AO101" s="127"/>
      <c r="AP101" s="127"/>
      <c r="AQ101" s="127"/>
      <c r="AR101" s="127"/>
      <c r="AS101" s="127"/>
      <c r="AT101" s="127"/>
      <c r="AU101" s="127"/>
      <c r="AV101" s="127"/>
      <c r="AW101" s="127"/>
      <c r="AX101" s="127"/>
      <c r="AY101" s="127"/>
      <c r="AZ101" s="127"/>
      <c r="BA101" s="127"/>
    </row>
    <row r="102" spans="1:53" s="248" customFormat="1" ht="49.5">
      <c r="A102" s="82" t="s">
        <v>53</v>
      </c>
      <c r="B102" s="115" t="s">
        <v>651</v>
      </c>
      <c r="C102" s="72"/>
      <c r="D102" s="342"/>
      <c r="E102" s="343"/>
      <c r="F102" s="252">
        <f t="shared" si="1"/>
        <v>0</v>
      </c>
      <c r="G102" s="249"/>
      <c r="H102" s="127"/>
      <c r="I102" s="127"/>
      <c r="J102" s="127"/>
      <c r="K102" s="127"/>
      <c r="L102" s="127"/>
      <c r="M102" s="127"/>
      <c r="N102" s="127"/>
      <c r="O102" s="127"/>
      <c r="P102" s="127"/>
      <c r="Q102" s="127"/>
      <c r="R102" s="127"/>
      <c r="S102" s="127"/>
      <c r="T102" s="127"/>
      <c r="U102" s="127"/>
      <c r="V102" s="127"/>
      <c r="W102" s="127"/>
      <c r="X102" s="127"/>
      <c r="Y102" s="127"/>
      <c r="Z102" s="127"/>
      <c r="AA102" s="127"/>
      <c r="AB102" s="127"/>
      <c r="AC102" s="127"/>
      <c r="AD102" s="127"/>
      <c r="AE102" s="127"/>
      <c r="AF102" s="127"/>
      <c r="AG102" s="127"/>
      <c r="AH102" s="127"/>
      <c r="AI102" s="127"/>
      <c r="AJ102" s="127"/>
      <c r="AK102" s="127"/>
      <c r="AL102" s="127"/>
      <c r="AM102" s="127"/>
      <c r="AN102" s="127"/>
      <c r="AO102" s="127"/>
      <c r="AP102" s="127"/>
      <c r="AQ102" s="127"/>
      <c r="AR102" s="127"/>
      <c r="AS102" s="127"/>
      <c r="AT102" s="127"/>
      <c r="AU102" s="127"/>
      <c r="AV102" s="127"/>
      <c r="AW102" s="127"/>
      <c r="AX102" s="127"/>
      <c r="AY102" s="127"/>
      <c r="AZ102" s="127"/>
      <c r="BA102" s="127"/>
    </row>
    <row r="103" spans="1:53" s="248" customFormat="1">
      <c r="A103" s="82"/>
      <c r="B103" s="115" t="s">
        <v>206</v>
      </c>
      <c r="C103" s="72" t="s">
        <v>55</v>
      </c>
      <c r="D103" s="342">
        <v>7</v>
      </c>
      <c r="E103" s="343"/>
      <c r="F103" s="252">
        <f t="shared" si="1"/>
        <v>0</v>
      </c>
      <c r="G103" s="249"/>
      <c r="H103" s="127"/>
      <c r="I103" s="127"/>
      <c r="J103" s="127"/>
      <c r="K103" s="127"/>
      <c r="L103" s="127"/>
      <c r="M103" s="127"/>
      <c r="N103" s="127"/>
      <c r="O103" s="127"/>
      <c r="P103" s="127"/>
      <c r="Q103" s="127"/>
      <c r="R103" s="127"/>
      <c r="S103" s="127"/>
      <c r="T103" s="127"/>
      <c r="U103" s="127"/>
      <c r="V103" s="127"/>
      <c r="W103" s="127"/>
      <c r="X103" s="127"/>
      <c r="Y103" s="127"/>
      <c r="Z103" s="127"/>
      <c r="AA103" s="127"/>
      <c r="AB103" s="127"/>
      <c r="AC103" s="127"/>
      <c r="AD103" s="127"/>
      <c r="AE103" s="127"/>
      <c r="AF103" s="127"/>
      <c r="AG103" s="127"/>
      <c r="AH103" s="127"/>
      <c r="AI103" s="127"/>
      <c r="AJ103" s="127"/>
      <c r="AK103" s="127"/>
      <c r="AL103" s="127"/>
      <c r="AM103" s="127"/>
      <c r="AN103" s="127"/>
      <c r="AO103" s="127"/>
      <c r="AP103" s="127"/>
      <c r="AQ103" s="127"/>
      <c r="AR103" s="127"/>
      <c r="AS103" s="127"/>
      <c r="AT103" s="127"/>
      <c r="AU103" s="127"/>
      <c r="AV103" s="127"/>
      <c r="AW103" s="127"/>
      <c r="AX103" s="127"/>
      <c r="AY103" s="127"/>
      <c r="AZ103" s="127"/>
      <c r="BA103" s="127"/>
    </row>
    <row r="104" spans="1:53" s="248" customFormat="1">
      <c r="A104" s="82"/>
      <c r="B104" s="115" t="s">
        <v>201</v>
      </c>
      <c r="C104" s="72" t="s">
        <v>55</v>
      </c>
      <c r="D104" s="342">
        <v>4</v>
      </c>
      <c r="E104" s="343"/>
      <c r="F104" s="252">
        <f t="shared" si="1"/>
        <v>0</v>
      </c>
      <c r="G104" s="249"/>
      <c r="H104" s="127"/>
      <c r="I104" s="127"/>
      <c r="J104" s="127"/>
      <c r="K104" s="127"/>
      <c r="L104" s="127"/>
      <c r="M104" s="127"/>
      <c r="N104" s="127"/>
      <c r="O104" s="127"/>
      <c r="P104" s="127"/>
      <c r="Q104" s="127"/>
      <c r="R104" s="127"/>
      <c r="S104" s="127"/>
      <c r="T104" s="127"/>
      <c r="U104" s="127"/>
      <c r="V104" s="127"/>
      <c r="W104" s="127"/>
      <c r="X104" s="127"/>
      <c r="Y104" s="127"/>
      <c r="Z104" s="127"/>
      <c r="AA104" s="127"/>
      <c r="AB104" s="127"/>
      <c r="AC104" s="127"/>
      <c r="AD104" s="127"/>
      <c r="AE104" s="127"/>
      <c r="AF104" s="127"/>
      <c r="AG104" s="127"/>
      <c r="AH104" s="127"/>
      <c r="AI104" s="127"/>
      <c r="AJ104" s="127"/>
      <c r="AK104" s="127"/>
      <c r="AL104" s="127"/>
      <c r="AM104" s="127"/>
      <c r="AN104" s="127"/>
      <c r="AO104" s="127"/>
      <c r="AP104" s="127"/>
      <c r="AQ104" s="127"/>
      <c r="AR104" s="127"/>
      <c r="AS104" s="127"/>
      <c r="AT104" s="127"/>
      <c r="AU104" s="127"/>
      <c r="AV104" s="127"/>
      <c r="AW104" s="127"/>
      <c r="AX104" s="127"/>
      <c r="AY104" s="127"/>
      <c r="AZ104" s="127"/>
      <c r="BA104" s="127"/>
    </row>
    <row r="105" spans="1:53" s="248" customFormat="1">
      <c r="A105" s="82"/>
      <c r="B105" s="115"/>
      <c r="C105" s="72"/>
      <c r="D105" s="342"/>
      <c r="E105" s="343"/>
      <c r="F105" s="252">
        <f t="shared" si="1"/>
        <v>0</v>
      </c>
      <c r="G105" s="249"/>
      <c r="H105" s="127"/>
      <c r="I105" s="127"/>
      <c r="J105" s="127"/>
      <c r="K105" s="127"/>
      <c r="L105" s="127"/>
      <c r="M105" s="127"/>
      <c r="N105" s="127"/>
      <c r="O105" s="127"/>
      <c r="P105" s="127"/>
      <c r="Q105" s="127"/>
      <c r="R105" s="127"/>
      <c r="S105" s="127"/>
      <c r="T105" s="127"/>
      <c r="U105" s="127"/>
      <c r="V105" s="127"/>
      <c r="W105" s="127"/>
      <c r="X105" s="127"/>
      <c r="Y105" s="127"/>
      <c r="Z105" s="127"/>
      <c r="AA105" s="127"/>
      <c r="AB105" s="127"/>
      <c r="AC105" s="127"/>
      <c r="AD105" s="127"/>
      <c r="AE105" s="127"/>
      <c r="AF105" s="127"/>
      <c r="AG105" s="127"/>
      <c r="AH105" s="127"/>
      <c r="AI105" s="127"/>
      <c r="AJ105" s="127"/>
      <c r="AK105" s="127"/>
      <c r="AL105" s="127"/>
      <c r="AM105" s="127"/>
      <c r="AN105" s="127"/>
      <c r="AO105" s="127"/>
      <c r="AP105" s="127"/>
      <c r="AQ105" s="127"/>
      <c r="AR105" s="127"/>
      <c r="AS105" s="127"/>
      <c r="AT105" s="127"/>
      <c r="AU105" s="127"/>
      <c r="AV105" s="127"/>
      <c r="AW105" s="127"/>
      <c r="AX105" s="127"/>
      <c r="AY105" s="127"/>
      <c r="AZ105" s="127"/>
      <c r="BA105" s="127"/>
    </row>
    <row r="106" spans="1:53" s="248" customFormat="1" ht="66">
      <c r="A106" s="82" t="s">
        <v>722</v>
      </c>
      <c r="B106" s="115" t="s">
        <v>652</v>
      </c>
      <c r="C106" s="72"/>
      <c r="D106" s="342"/>
      <c r="E106" s="343"/>
      <c r="F106" s="252">
        <f t="shared" si="1"/>
        <v>0</v>
      </c>
      <c r="G106" s="249"/>
      <c r="H106" s="127"/>
      <c r="I106" s="127"/>
      <c r="J106" s="127"/>
      <c r="K106" s="127"/>
      <c r="L106" s="127"/>
      <c r="M106" s="127"/>
      <c r="N106" s="127"/>
      <c r="O106" s="127"/>
      <c r="P106" s="127"/>
      <c r="Q106" s="127"/>
      <c r="R106" s="127"/>
      <c r="S106" s="127"/>
      <c r="T106" s="127"/>
      <c r="U106" s="127"/>
      <c r="V106" s="127"/>
      <c r="W106" s="127"/>
      <c r="X106" s="127"/>
      <c r="Y106" s="127"/>
      <c r="Z106" s="127"/>
      <c r="AA106" s="127"/>
      <c r="AB106" s="127"/>
      <c r="AC106" s="127"/>
      <c r="AD106" s="127"/>
      <c r="AE106" s="127"/>
      <c r="AF106" s="127"/>
      <c r="AG106" s="127"/>
      <c r="AH106" s="127"/>
      <c r="AI106" s="127"/>
      <c r="AJ106" s="127"/>
      <c r="AK106" s="127"/>
      <c r="AL106" s="127"/>
      <c r="AM106" s="127"/>
      <c r="AN106" s="127"/>
      <c r="AO106" s="127"/>
      <c r="AP106" s="127"/>
      <c r="AQ106" s="127"/>
      <c r="AR106" s="127"/>
      <c r="AS106" s="127"/>
      <c r="AT106" s="127"/>
      <c r="AU106" s="127"/>
      <c r="AV106" s="127"/>
      <c r="AW106" s="127"/>
      <c r="AX106" s="127"/>
      <c r="AY106" s="127"/>
      <c r="AZ106" s="127"/>
      <c r="BA106" s="127"/>
    </row>
    <row r="107" spans="1:53" s="248" customFormat="1">
      <c r="A107" s="82"/>
      <c r="B107" s="115" t="s">
        <v>204</v>
      </c>
      <c r="C107" s="72" t="s">
        <v>55</v>
      </c>
      <c r="D107" s="342">
        <v>6</v>
      </c>
      <c r="E107" s="343"/>
      <c r="F107" s="252">
        <f t="shared" si="1"/>
        <v>0</v>
      </c>
      <c r="G107" s="249"/>
      <c r="H107" s="127"/>
      <c r="I107" s="127"/>
      <c r="J107" s="127"/>
      <c r="K107" s="127"/>
      <c r="L107" s="127"/>
      <c r="M107" s="127"/>
      <c r="N107" s="127"/>
      <c r="O107" s="127"/>
      <c r="P107" s="127"/>
      <c r="Q107" s="127"/>
      <c r="R107" s="127"/>
      <c r="S107" s="127"/>
      <c r="T107" s="127"/>
      <c r="U107" s="127"/>
      <c r="V107" s="127"/>
      <c r="W107" s="127"/>
      <c r="X107" s="127"/>
      <c r="Y107" s="127"/>
      <c r="Z107" s="127"/>
      <c r="AA107" s="127"/>
      <c r="AB107" s="127"/>
      <c r="AC107" s="127"/>
      <c r="AD107" s="127"/>
      <c r="AE107" s="127"/>
      <c r="AF107" s="127"/>
      <c r="AG107" s="127"/>
      <c r="AH107" s="127"/>
      <c r="AI107" s="127"/>
      <c r="AJ107" s="127"/>
      <c r="AK107" s="127"/>
      <c r="AL107" s="127"/>
      <c r="AM107" s="127"/>
      <c r="AN107" s="127"/>
      <c r="AO107" s="127"/>
      <c r="AP107" s="127"/>
      <c r="AQ107" s="127"/>
      <c r="AR107" s="127"/>
      <c r="AS107" s="127"/>
      <c r="AT107" s="127"/>
      <c r="AU107" s="127"/>
      <c r="AV107" s="127"/>
      <c r="AW107" s="127"/>
      <c r="AX107" s="127"/>
      <c r="AY107" s="127"/>
      <c r="AZ107" s="127"/>
      <c r="BA107" s="127"/>
    </row>
    <row r="108" spans="1:53" s="248" customFormat="1">
      <c r="A108" s="82"/>
      <c r="B108" s="359"/>
      <c r="C108" s="72"/>
      <c r="D108" s="342"/>
      <c r="E108" s="343"/>
      <c r="F108" s="252">
        <f t="shared" si="1"/>
        <v>0</v>
      </c>
      <c r="G108" s="249"/>
      <c r="H108" s="127"/>
      <c r="I108" s="127"/>
      <c r="J108" s="127"/>
      <c r="K108" s="127"/>
      <c r="L108" s="127"/>
      <c r="M108" s="127"/>
      <c r="N108" s="127"/>
      <c r="O108" s="127"/>
      <c r="P108" s="127"/>
      <c r="Q108" s="127"/>
      <c r="R108" s="127"/>
      <c r="S108" s="127"/>
      <c r="T108" s="127"/>
      <c r="U108" s="127"/>
      <c r="V108" s="127"/>
      <c r="W108" s="127"/>
      <c r="X108" s="127"/>
      <c r="Y108" s="127"/>
      <c r="Z108" s="127"/>
      <c r="AA108" s="127"/>
      <c r="AB108" s="127"/>
      <c r="AC108" s="127"/>
      <c r="AD108" s="127"/>
      <c r="AE108" s="127"/>
      <c r="AF108" s="127"/>
      <c r="AG108" s="127"/>
      <c r="AH108" s="127"/>
      <c r="AI108" s="127"/>
      <c r="AJ108" s="127"/>
      <c r="AK108" s="127"/>
      <c r="AL108" s="127"/>
      <c r="AM108" s="127"/>
      <c r="AN108" s="127"/>
      <c r="AO108" s="127"/>
      <c r="AP108" s="127"/>
      <c r="AQ108" s="127"/>
      <c r="AR108" s="127"/>
      <c r="AS108" s="127"/>
      <c r="AT108" s="127"/>
      <c r="AU108" s="127"/>
      <c r="AV108" s="127"/>
      <c r="AW108" s="127"/>
      <c r="AX108" s="127"/>
      <c r="AY108" s="127"/>
      <c r="AZ108" s="127"/>
      <c r="BA108" s="127"/>
    </row>
    <row r="109" spans="1:53" s="248" customFormat="1" ht="66">
      <c r="A109" s="61" t="s">
        <v>723</v>
      </c>
      <c r="B109" s="360" t="s">
        <v>653</v>
      </c>
      <c r="C109" s="45"/>
      <c r="D109" s="43"/>
      <c r="E109" s="345"/>
      <c r="F109" s="252">
        <f t="shared" si="1"/>
        <v>0</v>
      </c>
      <c r="G109" s="127"/>
      <c r="H109" s="127"/>
      <c r="I109" s="127"/>
      <c r="J109" s="127"/>
      <c r="K109" s="127"/>
      <c r="L109" s="127"/>
      <c r="M109" s="127"/>
      <c r="N109" s="127"/>
      <c r="O109" s="127"/>
      <c r="P109" s="127"/>
      <c r="Q109" s="127"/>
      <c r="R109" s="127"/>
      <c r="S109" s="127"/>
      <c r="T109" s="127"/>
      <c r="U109" s="127"/>
      <c r="V109" s="127"/>
      <c r="W109" s="127"/>
      <c r="X109" s="127"/>
      <c r="Y109" s="127"/>
      <c r="Z109" s="127"/>
      <c r="AA109" s="127"/>
      <c r="AB109" s="127"/>
      <c r="AC109" s="127"/>
      <c r="AD109" s="127"/>
      <c r="AE109" s="127"/>
      <c r="AF109" s="127"/>
      <c r="AG109" s="127"/>
      <c r="AH109" s="127"/>
      <c r="AI109" s="127"/>
      <c r="AJ109" s="127"/>
      <c r="AK109" s="127"/>
      <c r="AL109" s="127"/>
      <c r="AM109" s="127"/>
      <c r="AN109" s="127"/>
      <c r="AO109" s="127"/>
      <c r="AP109" s="127"/>
      <c r="AQ109" s="127"/>
      <c r="AR109" s="127"/>
      <c r="AS109" s="127"/>
      <c r="AT109" s="127"/>
      <c r="AU109" s="127"/>
      <c r="AV109" s="127"/>
      <c r="AW109" s="127"/>
      <c r="AX109" s="127"/>
      <c r="AY109" s="127"/>
      <c r="AZ109" s="127"/>
      <c r="BA109" s="127"/>
    </row>
    <row r="110" spans="1:53" s="248" customFormat="1">
      <c r="A110" s="61"/>
      <c r="B110" s="360" t="s">
        <v>206</v>
      </c>
      <c r="C110" s="45" t="s">
        <v>78</v>
      </c>
      <c r="D110" s="43">
        <v>29</v>
      </c>
      <c r="E110" s="345"/>
      <c r="F110" s="252">
        <f t="shared" si="1"/>
        <v>0</v>
      </c>
      <c r="G110" s="127"/>
      <c r="H110" s="127"/>
      <c r="I110" s="127"/>
      <c r="J110" s="127"/>
      <c r="K110" s="127"/>
      <c r="L110" s="127"/>
      <c r="M110" s="127"/>
      <c r="N110" s="127"/>
      <c r="O110" s="127"/>
      <c r="P110" s="127"/>
      <c r="Q110" s="127"/>
      <c r="R110" s="127"/>
      <c r="S110" s="127"/>
      <c r="T110" s="127"/>
      <c r="U110" s="127"/>
      <c r="V110" s="127"/>
      <c r="W110" s="127"/>
      <c r="X110" s="127"/>
      <c r="Y110" s="127"/>
      <c r="Z110" s="127"/>
      <c r="AA110" s="127"/>
      <c r="AB110" s="127"/>
      <c r="AC110" s="127"/>
      <c r="AD110" s="127"/>
      <c r="AE110" s="127"/>
      <c r="AF110" s="127"/>
      <c r="AG110" s="127"/>
      <c r="AH110" s="127"/>
      <c r="AI110" s="127"/>
      <c r="AJ110" s="127"/>
      <c r="AK110" s="127"/>
      <c r="AL110" s="127"/>
      <c r="AM110" s="127"/>
      <c r="AN110" s="127"/>
      <c r="AO110" s="127"/>
      <c r="AP110" s="127"/>
      <c r="AQ110" s="127"/>
      <c r="AR110" s="127"/>
      <c r="AS110" s="127"/>
      <c r="AT110" s="127"/>
      <c r="AU110" s="127"/>
      <c r="AV110" s="127"/>
      <c r="AW110" s="127"/>
      <c r="AX110" s="127"/>
      <c r="AY110" s="127"/>
      <c r="AZ110" s="127"/>
      <c r="BA110" s="127"/>
    </row>
    <row r="111" spans="1:53" s="248" customFormat="1">
      <c r="A111" s="61"/>
      <c r="B111" s="360" t="s">
        <v>201</v>
      </c>
      <c r="C111" s="45" t="s">
        <v>78</v>
      </c>
      <c r="D111" s="342">
        <v>6</v>
      </c>
      <c r="E111" s="343"/>
      <c r="F111" s="252">
        <f t="shared" si="1"/>
        <v>0</v>
      </c>
      <c r="G111" s="127"/>
      <c r="H111" s="127"/>
      <c r="I111" s="127"/>
      <c r="J111" s="127"/>
      <c r="K111" s="127"/>
      <c r="L111" s="127"/>
      <c r="M111" s="127"/>
      <c r="N111" s="127"/>
      <c r="O111" s="127"/>
      <c r="P111" s="127"/>
      <c r="Q111" s="127"/>
      <c r="R111" s="127"/>
      <c r="S111" s="127"/>
      <c r="T111" s="127"/>
      <c r="U111" s="127"/>
      <c r="V111" s="127"/>
      <c r="W111" s="127"/>
      <c r="X111" s="127"/>
      <c r="Y111" s="127"/>
      <c r="Z111" s="127"/>
      <c r="AA111" s="127"/>
      <c r="AB111" s="127"/>
      <c r="AC111" s="127"/>
      <c r="AD111" s="127"/>
      <c r="AE111" s="127"/>
      <c r="AF111" s="127"/>
      <c r="AG111" s="127"/>
      <c r="AH111" s="127"/>
      <c r="AI111" s="127"/>
      <c r="AJ111" s="127"/>
      <c r="AK111" s="127"/>
      <c r="AL111" s="127"/>
      <c r="AM111" s="127"/>
      <c r="AN111" s="127"/>
      <c r="AO111" s="127"/>
      <c r="AP111" s="127"/>
      <c r="AQ111" s="127"/>
      <c r="AR111" s="127"/>
      <c r="AS111" s="127"/>
      <c r="AT111" s="127"/>
      <c r="AU111" s="127"/>
      <c r="AV111" s="127"/>
      <c r="AW111" s="127"/>
      <c r="AX111" s="127"/>
      <c r="AY111" s="127"/>
      <c r="AZ111" s="127"/>
      <c r="BA111" s="127"/>
    </row>
    <row r="112" spans="1:53" s="248" customFormat="1">
      <c r="A112" s="61"/>
      <c r="B112" s="360" t="s">
        <v>200</v>
      </c>
      <c r="C112" s="45" t="s">
        <v>78</v>
      </c>
      <c r="D112" s="43">
        <v>102</v>
      </c>
      <c r="E112" s="343"/>
      <c r="F112" s="252">
        <f t="shared" si="1"/>
        <v>0</v>
      </c>
      <c r="G112" s="127"/>
      <c r="H112" s="127"/>
      <c r="I112" s="127"/>
      <c r="J112" s="127"/>
      <c r="K112" s="127"/>
      <c r="L112" s="127"/>
      <c r="M112" s="127"/>
      <c r="N112" s="127"/>
      <c r="O112" s="127"/>
      <c r="P112" s="127"/>
      <c r="Q112" s="127"/>
      <c r="R112" s="127"/>
      <c r="S112" s="127"/>
      <c r="T112" s="127"/>
      <c r="U112" s="127"/>
      <c r="V112" s="127"/>
      <c r="W112" s="127"/>
      <c r="X112" s="127"/>
      <c r="Y112" s="127"/>
      <c r="Z112" s="127"/>
      <c r="AA112" s="127"/>
      <c r="AB112" s="127"/>
      <c r="AC112" s="127"/>
      <c r="AD112" s="127"/>
      <c r="AE112" s="127"/>
      <c r="AF112" s="127"/>
      <c r="AG112" s="127"/>
      <c r="AH112" s="127"/>
      <c r="AI112" s="127"/>
      <c r="AJ112" s="127"/>
      <c r="AK112" s="127"/>
      <c r="AL112" s="127"/>
      <c r="AM112" s="127"/>
      <c r="AN112" s="127"/>
      <c r="AO112" s="127"/>
      <c r="AP112" s="127"/>
      <c r="AQ112" s="127"/>
      <c r="AR112" s="127"/>
      <c r="AS112" s="127"/>
      <c r="AT112" s="127"/>
      <c r="AU112" s="127"/>
      <c r="AV112" s="127"/>
      <c r="AW112" s="127"/>
      <c r="AX112" s="127"/>
      <c r="AY112" s="127"/>
      <c r="AZ112" s="127"/>
      <c r="BA112" s="127"/>
    </row>
    <row r="113" spans="1:53" s="248" customFormat="1">
      <c r="A113" s="61"/>
      <c r="B113" s="360" t="s">
        <v>204</v>
      </c>
      <c r="C113" s="45" t="s">
        <v>78</v>
      </c>
      <c r="D113" s="43">
        <v>48</v>
      </c>
      <c r="E113" s="343"/>
      <c r="F113" s="252">
        <f t="shared" si="1"/>
        <v>0</v>
      </c>
      <c r="G113" s="127"/>
      <c r="H113" s="127"/>
      <c r="I113" s="127"/>
      <c r="J113" s="127"/>
      <c r="K113" s="127"/>
      <c r="L113" s="127"/>
      <c r="M113" s="127"/>
      <c r="N113" s="127"/>
      <c r="O113" s="127"/>
      <c r="P113" s="127"/>
      <c r="Q113" s="127"/>
      <c r="R113" s="127"/>
      <c r="S113" s="127"/>
      <c r="T113" s="127"/>
      <c r="U113" s="127"/>
      <c r="V113" s="127"/>
      <c r="W113" s="127"/>
      <c r="X113" s="127"/>
      <c r="Y113" s="127"/>
      <c r="Z113" s="127"/>
      <c r="AA113" s="127"/>
      <c r="AB113" s="127"/>
      <c r="AC113" s="127"/>
      <c r="AD113" s="127"/>
      <c r="AE113" s="127"/>
      <c r="AF113" s="127"/>
      <c r="AG113" s="127"/>
      <c r="AH113" s="127"/>
      <c r="AI113" s="127"/>
      <c r="AJ113" s="127"/>
      <c r="AK113" s="127"/>
      <c r="AL113" s="127"/>
      <c r="AM113" s="127"/>
      <c r="AN113" s="127"/>
      <c r="AO113" s="127"/>
      <c r="AP113" s="127"/>
      <c r="AQ113" s="127"/>
      <c r="AR113" s="127"/>
      <c r="AS113" s="127"/>
      <c r="AT113" s="127"/>
      <c r="AU113" s="127"/>
      <c r="AV113" s="127"/>
      <c r="AW113" s="127"/>
      <c r="AX113" s="127"/>
      <c r="AY113" s="127"/>
      <c r="AZ113" s="127"/>
      <c r="BA113" s="127"/>
    </row>
    <row r="114" spans="1:53" s="248" customFormat="1">
      <c r="A114" s="61"/>
      <c r="B114" s="360"/>
      <c r="C114" s="45"/>
      <c r="D114" s="43"/>
      <c r="E114" s="343"/>
      <c r="F114" s="252">
        <f t="shared" si="1"/>
        <v>0</v>
      </c>
      <c r="G114" s="127"/>
      <c r="H114" s="127"/>
      <c r="I114" s="127"/>
      <c r="J114" s="127"/>
      <c r="K114" s="127"/>
      <c r="L114" s="127"/>
      <c r="M114" s="127"/>
      <c r="N114" s="127"/>
      <c r="O114" s="127"/>
      <c r="P114" s="127"/>
      <c r="Q114" s="127"/>
      <c r="R114" s="127"/>
      <c r="S114" s="127"/>
      <c r="T114" s="127"/>
      <c r="U114" s="127"/>
      <c r="V114" s="127"/>
      <c r="W114" s="127"/>
      <c r="X114" s="127"/>
      <c r="Y114" s="127"/>
      <c r="Z114" s="127"/>
      <c r="AA114" s="127"/>
      <c r="AB114" s="127"/>
      <c r="AC114" s="127"/>
      <c r="AD114" s="127"/>
      <c r="AE114" s="127"/>
      <c r="AF114" s="127"/>
      <c r="AG114" s="127"/>
      <c r="AH114" s="127"/>
      <c r="AI114" s="127"/>
      <c r="AJ114" s="127"/>
      <c r="AK114" s="127"/>
      <c r="AL114" s="127"/>
      <c r="AM114" s="127"/>
      <c r="AN114" s="127"/>
      <c r="AO114" s="127"/>
      <c r="AP114" s="127"/>
      <c r="AQ114" s="127"/>
      <c r="AR114" s="127"/>
      <c r="AS114" s="127"/>
      <c r="AT114" s="127"/>
      <c r="AU114" s="127"/>
      <c r="AV114" s="127"/>
      <c r="AW114" s="127"/>
      <c r="AX114" s="127"/>
      <c r="AY114" s="127"/>
      <c r="AZ114" s="127"/>
      <c r="BA114" s="127"/>
    </row>
    <row r="115" spans="1:53" s="248" customFormat="1" ht="49.5">
      <c r="A115" s="61" t="s">
        <v>724</v>
      </c>
      <c r="B115" s="360" t="s">
        <v>552</v>
      </c>
      <c r="C115" s="45"/>
      <c r="D115" s="43"/>
      <c r="E115" s="345"/>
      <c r="F115" s="252">
        <f t="shared" si="1"/>
        <v>0</v>
      </c>
      <c r="G115" s="127"/>
      <c r="H115" s="127"/>
      <c r="I115" s="127"/>
      <c r="J115" s="127"/>
      <c r="K115" s="127"/>
      <c r="L115" s="127"/>
      <c r="M115" s="127"/>
      <c r="N115" s="127"/>
      <c r="O115" s="127"/>
      <c r="P115" s="127"/>
      <c r="Q115" s="127"/>
      <c r="R115" s="127"/>
      <c r="S115" s="127"/>
      <c r="T115" s="127"/>
      <c r="U115" s="127"/>
      <c r="V115" s="127"/>
      <c r="W115" s="127"/>
      <c r="X115" s="127"/>
      <c r="Y115" s="127"/>
      <c r="Z115" s="127"/>
      <c r="AA115" s="127"/>
      <c r="AB115" s="127"/>
      <c r="AC115" s="127"/>
      <c r="AD115" s="127"/>
      <c r="AE115" s="127"/>
      <c r="AF115" s="127"/>
      <c r="AG115" s="127"/>
      <c r="AH115" s="127"/>
      <c r="AI115" s="127"/>
      <c r="AJ115" s="127"/>
      <c r="AK115" s="127"/>
      <c r="AL115" s="127"/>
      <c r="AM115" s="127"/>
      <c r="AN115" s="127"/>
      <c r="AO115" s="127"/>
      <c r="AP115" s="127"/>
      <c r="AQ115" s="127"/>
      <c r="AR115" s="127"/>
      <c r="AS115" s="127"/>
      <c r="AT115" s="127"/>
      <c r="AU115" s="127"/>
      <c r="AV115" s="127"/>
      <c r="AW115" s="127"/>
      <c r="AX115" s="127"/>
      <c r="AY115" s="127"/>
      <c r="AZ115" s="127"/>
      <c r="BA115" s="127"/>
    </row>
    <row r="116" spans="1:53" s="248" customFormat="1">
      <c r="A116" s="61"/>
      <c r="B116" s="360" t="s">
        <v>654</v>
      </c>
      <c r="C116" s="45" t="s">
        <v>78</v>
      </c>
      <c r="D116" s="43">
        <v>29</v>
      </c>
      <c r="E116" s="345"/>
      <c r="F116" s="252">
        <f t="shared" si="1"/>
        <v>0</v>
      </c>
      <c r="G116" s="127"/>
      <c r="H116" s="127"/>
      <c r="I116" s="127"/>
      <c r="J116" s="127"/>
      <c r="K116" s="127"/>
      <c r="L116" s="127"/>
      <c r="M116" s="127"/>
      <c r="N116" s="127"/>
      <c r="O116" s="127"/>
      <c r="P116" s="127"/>
      <c r="Q116" s="127"/>
      <c r="R116" s="127"/>
      <c r="S116" s="127"/>
      <c r="T116" s="127"/>
      <c r="U116" s="127"/>
      <c r="V116" s="127"/>
      <c r="W116" s="127"/>
      <c r="X116" s="127"/>
      <c r="Y116" s="127"/>
      <c r="Z116" s="127"/>
      <c r="AA116" s="127"/>
      <c r="AB116" s="127"/>
      <c r="AC116" s="127"/>
      <c r="AD116" s="127"/>
      <c r="AE116" s="127"/>
      <c r="AF116" s="127"/>
      <c r="AG116" s="127"/>
      <c r="AH116" s="127"/>
      <c r="AI116" s="127"/>
      <c r="AJ116" s="127"/>
      <c r="AK116" s="127"/>
      <c r="AL116" s="127"/>
      <c r="AM116" s="127"/>
      <c r="AN116" s="127"/>
      <c r="AO116" s="127"/>
      <c r="AP116" s="127"/>
      <c r="AQ116" s="127"/>
      <c r="AR116" s="127"/>
      <c r="AS116" s="127"/>
      <c r="AT116" s="127"/>
      <c r="AU116" s="127"/>
      <c r="AV116" s="127"/>
      <c r="AW116" s="127"/>
      <c r="AX116" s="127"/>
      <c r="AY116" s="127"/>
      <c r="AZ116" s="127"/>
      <c r="BA116" s="127"/>
    </row>
    <row r="117" spans="1:53" s="248" customFormat="1">
      <c r="A117" s="61"/>
      <c r="B117" s="360"/>
      <c r="C117" s="45"/>
      <c r="D117" s="43"/>
      <c r="E117" s="345"/>
      <c r="F117" s="252">
        <f t="shared" si="1"/>
        <v>0</v>
      </c>
      <c r="G117" s="127"/>
      <c r="H117" s="127"/>
      <c r="I117" s="127"/>
      <c r="J117" s="127"/>
      <c r="K117" s="127"/>
      <c r="L117" s="127"/>
      <c r="M117" s="127"/>
      <c r="N117" s="127"/>
      <c r="O117" s="127"/>
      <c r="P117" s="127"/>
      <c r="Q117" s="127"/>
      <c r="R117" s="127"/>
      <c r="S117" s="127"/>
      <c r="T117" s="127"/>
      <c r="U117" s="127"/>
      <c r="V117" s="127"/>
      <c r="W117" s="127"/>
      <c r="X117" s="127"/>
      <c r="Y117" s="127"/>
      <c r="Z117" s="127"/>
      <c r="AA117" s="127"/>
      <c r="AB117" s="127"/>
      <c r="AC117" s="127"/>
      <c r="AD117" s="127"/>
      <c r="AE117" s="127"/>
      <c r="AF117" s="127"/>
      <c r="AG117" s="127"/>
      <c r="AH117" s="127"/>
      <c r="AI117" s="127"/>
      <c r="AJ117" s="127"/>
      <c r="AK117" s="127"/>
      <c r="AL117" s="127"/>
      <c r="AM117" s="127"/>
      <c r="AN117" s="127"/>
      <c r="AO117" s="127"/>
      <c r="AP117" s="127"/>
      <c r="AQ117" s="127"/>
      <c r="AR117" s="127"/>
      <c r="AS117" s="127"/>
      <c r="AT117" s="127"/>
      <c r="AU117" s="127"/>
      <c r="AV117" s="127"/>
      <c r="AW117" s="127"/>
      <c r="AX117" s="127"/>
      <c r="AY117" s="127"/>
      <c r="AZ117" s="127"/>
      <c r="BA117" s="127"/>
    </row>
    <row r="118" spans="1:53" s="248" customFormat="1" ht="66">
      <c r="A118" s="82" t="s">
        <v>725</v>
      </c>
      <c r="B118" s="115" t="s">
        <v>655</v>
      </c>
      <c r="C118" s="72"/>
      <c r="D118" s="342"/>
      <c r="E118" s="343"/>
      <c r="F118" s="252">
        <f t="shared" si="1"/>
        <v>0</v>
      </c>
      <c r="G118" s="127"/>
      <c r="H118" s="127"/>
      <c r="I118" s="127"/>
      <c r="J118" s="127"/>
      <c r="K118" s="127"/>
      <c r="L118" s="127"/>
      <c r="M118" s="127"/>
      <c r="N118" s="127"/>
      <c r="O118" s="127"/>
      <c r="P118" s="127"/>
      <c r="Q118" s="127"/>
      <c r="R118" s="127"/>
      <c r="S118" s="127"/>
      <c r="T118" s="127"/>
      <c r="U118" s="127"/>
      <c r="V118" s="127"/>
      <c r="W118" s="127"/>
      <c r="X118" s="127"/>
      <c r="Y118" s="127"/>
      <c r="Z118" s="127"/>
      <c r="AA118" s="127"/>
      <c r="AB118" s="127"/>
      <c r="AC118" s="127"/>
      <c r="AD118" s="127"/>
      <c r="AE118" s="127"/>
      <c r="AF118" s="127"/>
      <c r="AG118" s="127"/>
      <c r="AH118" s="127"/>
      <c r="AI118" s="127"/>
      <c r="AJ118" s="127"/>
      <c r="AK118" s="127"/>
      <c r="AL118" s="127"/>
      <c r="AM118" s="127"/>
      <c r="AN118" s="127"/>
      <c r="AO118" s="127"/>
      <c r="AP118" s="127"/>
      <c r="AQ118" s="127"/>
      <c r="AR118" s="127"/>
      <c r="AS118" s="127"/>
      <c r="AT118" s="127"/>
      <c r="AU118" s="127"/>
      <c r="AV118" s="127"/>
      <c r="AW118" s="127"/>
      <c r="AX118" s="127"/>
      <c r="AY118" s="127"/>
      <c r="AZ118" s="127"/>
      <c r="BA118" s="127"/>
    </row>
    <row r="119" spans="1:53" s="248" customFormat="1">
      <c r="A119" s="82"/>
      <c r="B119" s="359" t="s">
        <v>553</v>
      </c>
      <c r="C119" s="72"/>
      <c r="D119" s="342"/>
      <c r="E119" s="343"/>
      <c r="F119" s="252">
        <f t="shared" si="1"/>
        <v>0</v>
      </c>
      <c r="G119" s="127"/>
      <c r="H119" s="127"/>
      <c r="I119" s="127"/>
      <c r="J119" s="127"/>
      <c r="K119" s="127"/>
      <c r="L119" s="127"/>
      <c r="M119" s="127"/>
      <c r="N119" s="127"/>
      <c r="O119" s="127"/>
      <c r="P119" s="127"/>
      <c r="Q119" s="127"/>
      <c r="R119" s="127"/>
      <c r="S119" s="127"/>
      <c r="T119" s="127"/>
      <c r="U119" s="127"/>
      <c r="V119" s="127"/>
      <c r="W119" s="127"/>
      <c r="X119" s="127"/>
      <c r="Y119" s="127"/>
      <c r="Z119" s="127"/>
      <c r="AA119" s="127"/>
      <c r="AB119" s="127"/>
      <c r="AC119" s="127"/>
      <c r="AD119" s="127"/>
      <c r="AE119" s="127"/>
      <c r="AF119" s="127"/>
      <c r="AG119" s="127"/>
      <c r="AH119" s="127"/>
      <c r="AI119" s="127"/>
      <c r="AJ119" s="127"/>
      <c r="AK119" s="127"/>
      <c r="AL119" s="127"/>
      <c r="AM119" s="127"/>
      <c r="AN119" s="127"/>
      <c r="AO119" s="127"/>
      <c r="AP119" s="127"/>
      <c r="AQ119" s="127"/>
      <c r="AR119" s="127"/>
      <c r="AS119" s="127"/>
      <c r="AT119" s="127"/>
      <c r="AU119" s="127"/>
      <c r="AV119" s="127"/>
      <c r="AW119" s="127"/>
      <c r="AX119" s="127"/>
      <c r="AY119" s="127"/>
      <c r="AZ119" s="127"/>
      <c r="BA119" s="127"/>
    </row>
    <row r="120" spans="1:53" s="248" customFormat="1">
      <c r="A120" s="82"/>
      <c r="B120" s="359" t="s">
        <v>554</v>
      </c>
      <c r="C120" s="72"/>
      <c r="D120" s="342"/>
      <c r="E120" s="343"/>
      <c r="F120" s="252">
        <f t="shared" si="1"/>
        <v>0</v>
      </c>
      <c r="G120" s="127"/>
      <c r="H120" s="127"/>
      <c r="I120" s="127"/>
      <c r="J120" s="127"/>
      <c r="K120" s="127"/>
      <c r="L120" s="127"/>
      <c r="M120" s="127"/>
      <c r="N120" s="127"/>
      <c r="O120" s="127"/>
      <c r="P120" s="127"/>
      <c r="Q120" s="127"/>
      <c r="R120" s="127"/>
      <c r="S120" s="127"/>
      <c r="T120" s="127"/>
      <c r="U120" s="127"/>
      <c r="V120" s="127"/>
      <c r="W120" s="127"/>
      <c r="X120" s="127"/>
      <c r="Y120" s="127"/>
      <c r="Z120" s="127"/>
      <c r="AA120" s="127"/>
      <c r="AB120" s="127"/>
      <c r="AC120" s="127"/>
      <c r="AD120" s="127"/>
      <c r="AE120" s="127"/>
      <c r="AF120" s="127"/>
      <c r="AG120" s="127"/>
      <c r="AH120" s="127"/>
      <c r="AI120" s="127"/>
      <c r="AJ120" s="127"/>
      <c r="AK120" s="127"/>
      <c r="AL120" s="127"/>
      <c r="AM120" s="127"/>
      <c r="AN120" s="127"/>
      <c r="AO120" s="127"/>
      <c r="AP120" s="127"/>
      <c r="AQ120" s="127"/>
      <c r="AR120" s="127"/>
      <c r="AS120" s="127"/>
      <c r="AT120" s="127"/>
      <c r="AU120" s="127"/>
      <c r="AV120" s="127"/>
      <c r="AW120" s="127"/>
      <c r="AX120" s="127"/>
      <c r="AY120" s="127"/>
      <c r="AZ120" s="127"/>
      <c r="BA120" s="127"/>
    </row>
    <row r="121" spans="1:53" s="248" customFormat="1">
      <c r="A121" s="82"/>
      <c r="B121" s="359" t="s">
        <v>555</v>
      </c>
      <c r="C121" s="72"/>
      <c r="D121" s="342"/>
      <c r="E121" s="343"/>
      <c r="F121" s="252">
        <f t="shared" si="1"/>
        <v>0</v>
      </c>
      <c r="G121" s="127"/>
      <c r="H121" s="127"/>
      <c r="I121" s="127"/>
      <c r="J121" s="127"/>
      <c r="K121" s="127"/>
      <c r="L121" s="127"/>
      <c r="M121" s="127"/>
      <c r="N121" s="127"/>
      <c r="O121" s="127"/>
      <c r="P121" s="127"/>
      <c r="Q121" s="127"/>
      <c r="R121" s="127"/>
      <c r="S121" s="127"/>
      <c r="T121" s="127"/>
      <c r="U121" s="127"/>
      <c r="V121" s="127"/>
      <c r="W121" s="127"/>
      <c r="X121" s="127"/>
      <c r="Y121" s="127"/>
      <c r="Z121" s="127"/>
      <c r="AA121" s="127"/>
      <c r="AB121" s="127"/>
      <c r="AC121" s="127"/>
      <c r="AD121" s="127"/>
      <c r="AE121" s="127"/>
      <c r="AF121" s="127"/>
      <c r="AG121" s="127"/>
      <c r="AH121" s="127"/>
      <c r="AI121" s="127"/>
      <c r="AJ121" s="127"/>
      <c r="AK121" s="127"/>
      <c r="AL121" s="127"/>
      <c r="AM121" s="127"/>
      <c r="AN121" s="127"/>
      <c r="AO121" s="127"/>
      <c r="AP121" s="127"/>
      <c r="AQ121" s="127"/>
      <c r="AR121" s="127"/>
      <c r="AS121" s="127"/>
      <c r="AT121" s="127"/>
      <c r="AU121" s="127"/>
      <c r="AV121" s="127"/>
      <c r="AW121" s="127"/>
      <c r="AX121" s="127"/>
      <c r="AY121" s="127"/>
      <c r="AZ121" s="127"/>
      <c r="BA121" s="127"/>
    </row>
    <row r="122" spans="1:53" s="248" customFormat="1">
      <c r="A122" s="82"/>
      <c r="B122" s="359" t="s">
        <v>556</v>
      </c>
      <c r="C122" s="72" t="s">
        <v>55</v>
      </c>
      <c r="D122" s="342">
        <v>1</v>
      </c>
      <c r="E122" s="343"/>
      <c r="F122" s="252">
        <f t="shared" si="1"/>
        <v>0</v>
      </c>
      <c r="G122" s="127"/>
      <c r="H122" s="127"/>
      <c r="I122" s="127"/>
      <c r="J122" s="127"/>
      <c r="K122" s="127"/>
      <c r="L122" s="127"/>
      <c r="M122" s="127"/>
      <c r="N122" s="127"/>
      <c r="O122" s="127"/>
      <c r="P122" s="127"/>
      <c r="Q122" s="127"/>
      <c r="R122" s="127"/>
      <c r="S122" s="127"/>
      <c r="T122" s="127"/>
      <c r="U122" s="127"/>
      <c r="V122" s="127"/>
      <c r="W122" s="127"/>
      <c r="X122" s="127"/>
      <c r="Y122" s="127"/>
      <c r="Z122" s="127"/>
      <c r="AA122" s="127"/>
      <c r="AB122" s="127"/>
      <c r="AC122" s="127"/>
      <c r="AD122" s="127"/>
      <c r="AE122" s="127"/>
      <c r="AF122" s="127"/>
      <c r="AG122" s="127"/>
      <c r="AH122" s="127"/>
      <c r="AI122" s="127"/>
      <c r="AJ122" s="127"/>
      <c r="AK122" s="127"/>
      <c r="AL122" s="127"/>
      <c r="AM122" s="127"/>
      <c r="AN122" s="127"/>
      <c r="AO122" s="127"/>
      <c r="AP122" s="127"/>
      <c r="AQ122" s="127"/>
      <c r="AR122" s="127"/>
      <c r="AS122" s="127"/>
      <c r="AT122" s="127"/>
      <c r="AU122" s="127"/>
      <c r="AV122" s="127"/>
      <c r="AW122" s="127"/>
      <c r="AX122" s="127"/>
      <c r="AY122" s="127"/>
      <c r="AZ122" s="127"/>
      <c r="BA122" s="127"/>
    </row>
    <row r="123" spans="1:53" s="248" customFormat="1">
      <c r="A123" s="82"/>
      <c r="B123" s="359" t="s">
        <v>693</v>
      </c>
      <c r="C123" s="72"/>
      <c r="D123" s="342"/>
      <c r="E123" s="343"/>
      <c r="F123" s="252">
        <f t="shared" si="1"/>
        <v>0</v>
      </c>
      <c r="G123" s="127"/>
      <c r="H123" s="127"/>
      <c r="I123" s="127"/>
      <c r="J123" s="127"/>
      <c r="K123" s="127"/>
      <c r="L123" s="127"/>
      <c r="M123" s="127"/>
      <c r="N123" s="127"/>
      <c r="O123" s="127"/>
      <c r="P123" s="127"/>
      <c r="Q123" s="127"/>
      <c r="R123" s="127"/>
      <c r="S123" s="127"/>
      <c r="T123" s="127"/>
      <c r="U123" s="127"/>
      <c r="V123" s="127"/>
      <c r="W123" s="127"/>
      <c r="X123" s="127"/>
      <c r="Y123" s="127"/>
      <c r="Z123" s="127"/>
      <c r="AA123" s="127"/>
      <c r="AB123" s="127"/>
      <c r="AC123" s="127"/>
      <c r="AD123" s="127"/>
      <c r="AE123" s="127"/>
      <c r="AF123" s="127"/>
      <c r="AG123" s="127"/>
      <c r="AH123" s="127"/>
      <c r="AI123" s="127"/>
      <c r="AJ123" s="127"/>
      <c r="AK123" s="127"/>
      <c r="AL123" s="127"/>
      <c r="AM123" s="127"/>
      <c r="AN123" s="127"/>
      <c r="AO123" s="127"/>
      <c r="AP123" s="127"/>
      <c r="AQ123" s="127"/>
      <c r="AR123" s="127"/>
      <c r="AS123" s="127"/>
      <c r="AT123" s="127"/>
      <c r="AU123" s="127"/>
      <c r="AV123" s="127"/>
      <c r="AW123" s="127"/>
      <c r="AX123" s="127"/>
      <c r="AY123" s="127"/>
      <c r="AZ123" s="127"/>
      <c r="BA123" s="127"/>
    </row>
    <row r="124" spans="1:53" s="248" customFormat="1">
      <c r="A124" s="82"/>
      <c r="B124" s="359" t="s">
        <v>694</v>
      </c>
      <c r="C124" s="72"/>
      <c r="D124" s="342"/>
      <c r="E124" s="343"/>
      <c r="F124" s="252">
        <f t="shared" si="1"/>
        <v>0</v>
      </c>
      <c r="G124" s="127"/>
      <c r="H124" s="127"/>
      <c r="I124" s="127"/>
      <c r="J124" s="127"/>
      <c r="K124" s="127"/>
      <c r="L124" s="127"/>
      <c r="M124" s="127"/>
      <c r="N124" s="127"/>
      <c r="O124" s="127"/>
      <c r="P124" s="127"/>
      <c r="Q124" s="127"/>
      <c r="R124" s="127"/>
      <c r="S124" s="127"/>
      <c r="T124" s="127"/>
      <c r="U124" s="127"/>
      <c r="V124" s="127"/>
      <c r="W124" s="127"/>
      <c r="X124" s="127"/>
      <c r="Y124" s="127"/>
      <c r="Z124" s="127"/>
      <c r="AA124" s="127"/>
      <c r="AB124" s="127"/>
      <c r="AC124" s="127"/>
      <c r="AD124" s="127"/>
      <c r="AE124" s="127"/>
      <c r="AF124" s="127"/>
      <c r="AG124" s="127"/>
      <c r="AH124" s="127"/>
      <c r="AI124" s="127"/>
      <c r="AJ124" s="127"/>
      <c r="AK124" s="127"/>
      <c r="AL124" s="127"/>
      <c r="AM124" s="127"/>
      <c r="AN124" s="127"/>
      <c r="AO124" s="127"/>
      <c r="AP124" s="127"/>
      <c r="AQ124" s="127"/>
      <c r="AR124" s="127"/>
      <c r="AS124" s="127"/>
      <c r="AT124" s="127"/>
      <c r="AU124" s="127"/>
      <c r="AV124" s="127"/>
      <c r="AW124" s="127"/>
      <c r="AX124" s="127"/>
      <c r="AY124" s="127"/>
      <c r="AZ124" s="127"/>
      <c r="BA124" s="127"/>
    </row>
    <row r="125" spans="1:53" s="248" customFormat="1">
      <c r="A125" s="82"/>
      <c r="B125" s="359"/>
      <c r="C125" s="72"/>
      <c r="D125" s="342"/>
      <c r="E125" s="343"/>
      <c r="F125" s="252">
        <f t="shared" si="1"/>
        <v>0</v>
      </c>
      <c r="G125" s="127"/>
      <c r="H125" s="127"/>
      <c r="I125" s="127"/>
      <c r="J125" s="127"/>
      <c r="K125" s="127"/>
      <c r="L125" s="127"/>
      <c r="M125" s="127"/>
      <c r="N125" s="127"/>
      <c r="O125" s="127"/>
      <c r="P125" s="127"/>
      <c r="Q125" s="127"/>
      <c r="R125" s="127"/>
      <c r="S125" s="127"/>
      <c r="T125" s="127"/>
      <c r="U125" s="127"/>
      <c r="V125" s="127"/>
      <c r="W125" s="127"/>
      <c r="X125" s="127"/>
      <c r="Y125" s="127"/>
      <c r="Z125" s="127"/>
      <c r="AA125" s="127"/>
      <c r="AB125" s="127"/>
      <c r="AC125" s="127"/>
      <c r="AD125" s="127"/>
      <c r="AE125" s="127"/>
      <c r="AF125" s="127"/>
      <c r="AG125" s="127"/>
      <c r="AH125" s="127"/>
      <c r="AI125" s="127"/>
      <c r="AJ125" s="127"/>
      <c r="AK125" s="127"/>
      <c r="AL125" s="127"/>
      <c r="AM125" s="127"/>
      <c r="AN125" s="127"/>
      <c r="AO125" s="127"/>
      <c r="AP125" s="127"/>
      <c r="AQ125" s="127"/>
      <c r="AR125" s="127"/>
      <c r="AS125" s="127"/>
      <c r="AT125" s="127"/>
      <c r="AU125" s="127"/>
      <c r="AV125" s="127"/>
      <c r="AW125" s="127"/>
      <c r="AX125" s="127"/>
      <c r="AY125" s="127"/>
      <c r="AZ125" s="127"/>
      <c r="BA125" s="127"/>
    </row>
    <row r="126" spans="1:53" s="248" customFormat="1" ht="33">
      <c r="A126" s="61"/>
      <c r="B126" s="360" t="s">
        <v>656</v>
      </c>
      <c r="C126" s="45"/>
      <c r="D126" s="43"/>
      <c r="E126" s="345"/>
      <c r="F126" s="252">
        <f t="shared" si="1"/>
        <v>0</v>
      </c>
      <c r="G126" s="127"/>
      <c r="H126" s="127"/>
      <c r="I126" s="127"/>
      <c r="J126" s="127"/>
      <c r="K126" s="127"/>
      <c r="L126" s="127"/>
      <c r="M126" s="127"/>
      <c r="N126" s="127"/>
      <c r="O126" s="127"/>
      <c r="P126" s="127"/>
      <c r="Q126" s="127"/>
      <c r="R126" s="127"/>
      <c r="S126" s="127"/>
      <c r="T126" s="127"/>
      <c r="U126" s="127"/>
      <c r="V126" s="127"/>
      <c r="W126" s="127"/>
      <c r="X126" s="127"/>
      <c r="Y126" s="127"/>
      <c r="Z126" s="127"/>
      <c r="AA126" s="127"/>
      <c r="AB126" s="127"/>
      <c r="AC126" s="127"/>
      <c r="AD126" s="127"/>
      <c r="AE126" s="127"/>
      <c r="AF126" s="127"/>
      <c r="AG126" s="127"/>
      <c r="AH126" s="127"/>
      <c r="AI126" s="127"/>
      <c r="AJ126" s="127"/>
      <c r="AK126" s="127"/>
      <c r="AL126" s="127"/>
      <c r="AM126" s="127"/>
      <c r="AN126" s="127"/>
      <c r="AO126" s="127"/>
      <c r="AP126" s="127"/>
      <c r="AQ126" s="127"/>
      <c r="AR126" s="127"/>
      <c r="AS126" s="127"/>
      <c r="AT126" s="127"/>
      <c r="AU126" s="127"/>
      <c r="AV126" s="127"/>
      <c r="AW126" s="127"/>
      <c r="AX126" s="127"/>
      <c r="AY126" s="127"/>
      <c r="AZ126" s="127"/>
      <c r="BA126" s="127"/>
    </row>
    <row r="127" spans="1:53" s="248" customFormat="1">
      <c r="A127" s="82"/>
      <c r="B127" s="359" t="s">
        <v>204</v>
      </c>
      <c r="C127" s="72" t="s">
        <v>55</v>
      </c>
      <c r="D127" s="342">
        <v>2</v>
      </c>
      <c r="E127" s="343"/>
      <c r="F127" s="252">
        <f t="shared" si="1"/>
        <v>0</v>
      </c>
      <c r="G127" s="127"/>
      <c r="H127" s="127"/>
      <c r="I127" s="127"/>
      <c r="J127" s="127"/>
      <c r="K127" s="127"/>
      <c r="L127" s="127"/>
      <c r="M127" s="127"/>
      <c r="N127" s="127"/>
      <c r="O127" s="127"/>
      <c r="P127" s="127"/>
      <c r="Q127" s="127"/>
      <c r="R127" s="127"/>
      <c r="S127" s="127"/>
      <c r="T127" s="127"/>
      <c r="U127" s="127"/>
      <c r="V127" s="127"/>
      <c r="W127" s="127"/>
      <c r="X127" s="127"/>
      <c r="Y127" s="127"/>
      <c r="Z127" s="127"/>
      <c r="AA127" s="127"/>
      <c r="AB127" s="127"/>
      <c r="AC127" s="127"/>
      <c r="AD127" s="127"/>
      <c r="AE127" s="127"/>
      <c r="AF127" s="127"/>
      <c r="AG127" s="127"/>
      <c r="AH127" s="127"/>
      <c r="AI127" s="127"/>
      <c r="AJ127" s="127"/>
      <c r="AK127" s="127"/>
      <c r="AL127" s="127"/>
      <c r="AM127" s="127"/>
      <c r="AN127" s="127"/>
      <c r="AO127" s="127"/>
      <c r="AP127" s="127"/>
      <c r="AQ127" s="127"/>
      <c r="AR127" s="127"/>
      <c r="AS127" s="127"/>
      <c r="AT127" s="127"/>
      <c r="AU127" s="127"/>
      <c r="AV127" s="127"/>
      <c r="AW127" s="127"/>
      <c r="AX127" s="127"/>
      <c r="AY127" s="127"/>
      <c r="AZ127" s="127"/>
      <c r="BA127" s="127"/>
    </row>
    <row r="128" spans="1:53" s="248" customFormat="1">
      <c r="A128" s="82"/>
      <c r="B128" s="359"/>
      <c r="C128" s="72"/>
      <c r="D128" s="342"/>
      <c r="E128" s="343"/>
      <c r="F128" s="252">
        <f t="shared" si="1"/>
        <v>0</v>
      </c>
      <c r="G128" s="127"/>
      <c r="H128" s="127"/>
      <c r="I128" s="127"/>
      <c r="J128" s="127"/>
      <c r="K128" s="127"/>
      <c r="L128" s="127"/>
      <c r="M128" s="127"/>
      <c r="N128" s="127"/>
      <c r="O128" s="127"/>
      <c r="P128" s="127"/>
      <c r="Q128" s="127"/>
      <c r="R128" s="127"/>
      <c r="S128" s="127"/>
      <c r="T128" s="127"/>
      <c r="U128" s="127"/>
      <c r="V128" s="127"/>
      <c r="W128" s="127"/>
      <c r="X128" s="127"/>
      <c r="Y128" s="127"/>
      <c r="Z128" s="127"/>
      <c r="AA128" s="127"/>
      <c r="AB128" s="127"/>
      <c r="AC128" s="127"/>
      <c r="AD128" s="127"/>
      <c r="AE128" s="127"/>
      <c r="AF128" s="127"/>
      <c r="AG128" s="127"/>
      <c r="AH128" s="127"/>
      <c r="AI128" s="127"/>
      <c r="AJ128" s="127"/>
      <c r="AK128" s="127"/>
      <c r="AL128" s="127"/>
      <c r="AM128" s="127"/>
      <c r="AN128" s="127"/>
      <c r="AO128" s="127"/>
      <c r="AP128" s="127"/>
      <c r="AQ128" s="127"/>
      <c r="AR128" s="127"/>
      <c r="AS128" s="127"/>
      <c r="AT128" s="127"/>
      <c r="AU128" s="127"/>
      <c r="AV128" s="127"/>
      <c r="AW128" s="127"/>
      <c r="AX128" s="127"/>
      <c r="AY128" s="127"/>
      <c r="AZ128" s="127"/>
      <c r="BA128" s="127"/>
    </row>
    <row r="129" spans="1:53" s="248" customFormat="1" ht="49.5">
      <c r="A129" s="61" t="s">
        <v>726</v>
      </c>
      <c r="B129" s="360" t="s">
        <v>235</v>
      </c>
      <c r="C129" s="45"/>
      <c r="D129" s="43"/>
      <c r="E129" s="345"/>
      <c r="F129" s="252">
        <f t="shared" si="1"/>
        <v>0</v>
      </c>
      <c r="G129" s="127"/>
      <c r="H129" s="127"/>
      <c r="I129" s="127"/>
      <c r="J129" s="127"/>
      <c r="K129" s="127"/>
      <c r="L129" s="127"/>
      <c r="M129" s="127"/>
      <c r="N129" s="127"/>
      <c r="O129" s="127"/>
      <c r="P129" s="127"/>
      <c r="Q129" s="127"/>
      <c r="R129" s="127"/>
      <c r="S129" s="127"/>
      <c r="T129" s="127"/>
      <c r="U129" s="127"/>
      <c r="V129" s="127"/>
      <c r="W129" s="127"/>
      <c r="X129" s="127"/>
      <c r="Y129" s="127"/>
      <c r="Z129" s="127"/>
      <c r="AA129" s="127"/>
      <c r="AB129" s="127"/>
      <c r="AC129" s="127"/>
      <c r="AD129" s="127"/>
      <c r="AE129" s="127"/>
      <c r="AF129" s="127"/>
      <c r="AG129" s="127"/>
      <c r="AH129" s="127"/>
      <c r="AI129" s="127"/>
      <c r="AJ129" s="127"/>
      <c r="AK129" s="127"/>
      <c r="AL129" s="127"/>
      <c r="AM129" s="127"/>
      <c r="AN129" s="127"/>
      <c r="AO129" s="127"/>
      <c r="AP129" s="127"/>
      <c r="AQ129" s="127"/>
      <c r="AR129" s="127"/>
      <c r="AS129" s="127"/>
      <c r="AT129" s="127"/>
      <c r="AU129" s="127"/>
      <c r="AV129" s="127"/>
      <c r="AW129" s="127"/>
      <c r="AX129" s="127"/>
      <c r="AY129" s="127"/>
      <c r="AZ129" s="127"/>
      <c r="BA129" s="127"/>
    </row>
    <row r="130" spans="1:53" s="248" customFormat="1">
      <c r="A130" s="82"/>
      <c r="B130" s="359" t="s">
        <v>204</v>
      </c>
      <c r="C130" s="72" t="s">
        <v>55</v>
      </c>
      <c r="D130" s="342">
        <v>2</v>
      </c>
      <c r="E130" s="343"/>
      <c r="F130" s="252">
        <f t="shared" si="1"/>
        <v>0</v>
      </c>
      <c r="G130" s="127"/>
      <c r="H130" s="127"/>
      <c r="I130" s="127"/>
      <c r="J130" s="127"/>
      <c r="K130" s="127"/>
      <c r="L130" s="127"/>
      <c r="M130" s="127"/>
      <c r="N130" s="127"/>
      <c r="O130" s="127"/>
      <c r="P130" s="127"/>
      <c r="Q130" s="127"/>
      <c r="R130" s="127"/>
      <c r="S130" s="127"/>
      <c r="T130" s="127"/>
      <c r="U130" s="127"/>
      <c r="V130" s="127"/>
      <c r="W130" s="127"/>
      <c r="X130" s="127"/>
      <c r="Y130" s="127"/>
      <c r="Z130" s="127"/>
      <c r="AA130" s="127"/>
      <c r="AB130" s="127"/>
      <c r="AC130" s="127"/>
      <c r="AD130" s="127"/>
      <c r="AE130" s="127"/>
      <c r="AF130" s="127"/>
      <c r="AG130" s="127"/>
      <c r="AH130" s="127"/>
      <c r="AI130" s="127"/>
      <c r="AJ130" s="127"/>
      <c r="AK130" s="127"/>
      <c r="AL130" s="127"/>
      <c r="AM130" s="127"/>
      <c r="AN130" s="127"/>
      <c r="AO130" s="127"/>
      <c r="AP130" s="127"/>
      <c r="AQ130" s="127"/>
      <c r="AR130" s="127"/>
      <c r="AS130" s="127"/>
      <c r="AT130" s="127"/>
      <c r="AU130" s="127"/>
      <c r="AV130" s="127"/>
      <c r="AW130" s="127"/>
      <c r="AX130" s="127"/>
      <c r="AY130" s="127"/>
      <c r="AZ130" s="127"/>
      <c r="BA130" s="127"/>
    </row>
    <row r="131" spans="1:53" s="248" customFormat="1">
      <c r="A131" s="82"/>
      <c r="B131" s="359"/>
      <c r="C131" s="72"/>
      <c r="D131" s="342"/>
      <c r="E131" s="343"/>
      <c r="F131" s="252">
        <f t="shared" si="1"/>
        <v>0</v>
      </c>
      <c r="G131" s="127"/>
      <c r="H131" s="127"/>
      <c r="I131" s="127"/>
      <c r="J131" s="127"/>
      <c r="K131" s="127"/>
      <c r="L131" s="127"/>
      <c r="M131" s="127"/>
      <c r="N131" s="127"/>
      <c r="O131" s="127"/>
      <c r="P131" s="127"/>
      <c r="Q131" s="127"/>
      <c r="R131" s="127"/>
      <c r="S131" s="127"/>
      <c r="T131" s="127"/>
      <c r="U131" s="127"/>
      <c r="V131" s="127"/>
      <c r="W131" s="127"/>
      <c r="X131" s="127"/>
      <c r="Y131" s="127"/>
      <c r="Z131" s="127"/>
      <c r="AA131" s="127"/>
      <c r="AB131" s="127"/>
      <c r="AC131" s="127"/>
      <c r="AD131" s="127"/>
      <c r="AE131" s="127"/>
      <c r="AF131" s="127"/>
      <c r="AG131" s="127"/>
      <c r="AH131" s="127"/>
      <c r="AI131" s="127"/>
      <c r="AJ131" s="127"/>
      <c r="AK131" s="127"/>
      <c r="AL131" s="127"/>
      <c r="AM131" s="127"/>
      <c r="AN131" s="127"/>
      <c r="AO131" s="127"/>
      <c r="AP131" s="127"/>
      <c r="AQ131" s="127"/>
      <c r="AR131" s="127"/>
      <c r="AS131" s="127"/>
      <c r="AT131" s="127"/>
      <c r="AU131" s="127"/>
      <c r="AV131" s="127"/>
      <c r="AW131" s="127"/>
      <c r="AX131" s="127"/>
      <c r="AY131" s="127"/>
      <c r="AZ131" s="127"/>
      <c r="BA131" s="127"/>
    </row>
    <row r="132" spans="1:53" s="248" customFormat="1" ht="33">
      <c r="A132" s="61" t="s">
        <v>727</v>
      </c>
      <c r="B132" s="360" t="s">
        <v>207</v>
      </c>
      <c r="C132" s="45" t="s">
        <v>54</v>
      </c>
      <c r="D132" s="43">
        <v>1</v>
      </c>
      <c r="E132" s="345"/>
      <c r="F132" s="252">
        <f t="shared" si="1"/>
        <v>0</v>
      </c>
      <c r="G132" s="127"/>
      <c r="H132" s="127"/>
      <c r="I132" s="127"/>
      <c r="J132" s="127"/>
      <c r="K132" s="127"/>
      <c r="L132" s="127"/>
      <c r="M132" s="127"/>
      <c r="N132" s="127"/>
      <c r="O132" s="127"/>
      <c r="P132" s="127"/>
      <c r="Q132" s="127"/>
      <c r="R132" s="127"/>
      <c r="S132" s="127"/>
      <c r="T132" s="127"/>
      <c r="U132" s="127"/>
      <c r="V132" s="127"/>
      <c r="W132" s="127"/>
      <c r="X132" s="127"/>
      <c r="Y132" s="127"/>
      <c r="Z132" s="127"/>
      <c r="AA132" s="127"/>
      <c r="AB132" s="127"/>
      <c r="AC132" s="127"/>
      <c r="AD132" s="127"/>
      <c r="AE132" s="127"/>
      <c r="AF132" s="127"/>
      <c r="AG132" s="127"/>
      <c r="AH132" s="127"/>
      <c r="AI132" s="127"/>
      <c r="AJ132" s="127"/>
      <c r="AK132" s="127"/>
      <c r="AL132" s="127"/>
      <c r="AM132" s="127"/>
      <c r="AN132" s="127"/>
      <c r="AO132" s="127"/>
      <c r="AP132" s="127"/>
      <c r="AQ132" s="127"/>
      <c r="AR132" s="127"/>
      <c r="AS132" s="127"/>
      <c r="AT132" s="127"/>
      <c r="AU132" s="127"/>
      <c r="AV132" s="127"/>
      <c r="AW132" s="127"/>
      <c r="AX132" s="127"/>
      <c r="AY132" s="127"/>
      <c r="AZ132" s="127"/>
      <c r="BA132" s="127"/>
    </row>
    <row r="133" spans="1:53" s="248" customFormat="1">
      <c r="A133" s="61"/>
      <c r="B133" s="360"/>
      <c r="C133" s="45"/>
      <c r="D133" s="43"/>
      <c r="E133" s="345"/>
      <c r="F133" s="252">
        <f t="shared" si="1"/>
        <v>0</v>
      </c>
      <c r="G133" s="127"/>
      <c r="H133" s="127"/>
      <c r="I133" s="127"/>
      <c r="J133" s="127"/>
      <c r="K133" s="127"/>
      <c r="L133" s="127"/>
      <c r="M133" s="127"/>
      <c r="N133" s="127"/>
      <c r="O133" s="127"/>
      <c r="P133" s="127"/>
      <c r="Q133" s="127"/>
      <c r="R133" s="127"/>
      <c r="S133" s="127"/>
      <c r="T133" s="127"/>
      <c r="U133" s="127"/>
      <c r="V133" s="127"/>
      <c r="W133" s="127"/>
      <c r="X133" s="127"/>
      <c r="Y133" s="127"/>
      <c r="Z133" s="127"/>
      <c r="AA133" s="127"/>
      <c r="AB133" s="127"/>
      <c r="AC133" s="127"/>
      <c r="AD133" s="127"/>
      <c r="AE133" s="127"/>
      <c r="AF133" s="127"/>
      <c r="AG133" s="127"/>
      <c r="AH133" s="127"/>
      <c r="AI133" s="127"/>
      <c r="AJ133" s="127"/>
      <c r="AK133" s="127"/>
      <c r="AL133" s="127"/>
      <c r="AM133" s="127"/>
      <c r="AN133" s="127"/>
      <c r="AO133" s="127"/>
      <c r="AP133" s="127"/>
      <c r="AQ133" s="127"/>
      <c r="AR133" s="127"/>
      <c r="AS133" s="127"/>
      <c r="AT133" s="127"/>
      <c r="AU133" s="127"/>
      <c r="AV133" s="127"/>
      <c r="AW133" s="127"/>
      <c r="AX133" s="127"/>
      <c r="AY133" s="127"/>
      <c r="AZ133" s="127"/>
      <c r="BA133" s="127"/>
    </row>
    <row r="134" spans="1:53" s="248" customFormat="1" ht="49.5">
      <c r="A134" s="61" t="s">
        <v>728</v>
      </c>
      <c r="B134" s="360" t="s">
        <v>557</v>
      </c>
      <c r="C134" s="346" t="s">
        <v>55</v>
      </c>
      <c r="D134" s="347">
        <v>8</v>
      </c>
      <c r="E134" s="343"/>
      <c r="F134" s="252">
        <f t="shared" si="1"/>
        <v>0</v>
      </c>
      <c r="G134" s="127"/>
      <c r="H134" s="127"/>
      <c r="I134" s="127"/>
      <c r="J134" s="127"/>
      <c r="K134" s="127"/>
      <c r="L134" s="127"/>
      <c r="M134" s="127"/>
      <c r="N134" s="127"/>
      <c r="O134" s="127"/>
      <c r="P134" s="127"/>
      <c r="Q134" s="127"/>
      <c r="R134" s="127"/>
      <c r="S134" s="127"/>
      <c r="T134" s="127"/>
      <c r="U134" s="127"/>
      <c r="V134" s="127"/>
      <c r="W134" s="127"/>
      <c r="X134" s="127"/>
      <c r="Y134" s="127"/>
      <c r="Z134" s="127"/>
      <c r="AA134" s="127"/>
      <c r="AB134" s="127"/>
      <c r="AC134" s="127"/>
      <c r="AD134" s="127"/>
      <c r="AE134" s="127"/>
      <c r="AF134" s="127"/>
      <c r="AG134" s="127"/>
      <c r="AH134" s="127"/>
      <c r="AI134" s="127"/>
      <c r="AJ134" s="127"/>
      <c r="AK134" s="127"/>
      <c r="AL134" s="127"/>
      <c r="AM134" s="127"/>
      <c r="AN134" s="127"/>
      <c r="AO134" s="127"/>
      <c r="AP134" s="127"/>
      <c r="AQ134" s="127"/>
      <c r="AR134" s="127"/>
      <c r="AS134" s="127"/>
      <c r="AT134" s="127"/>
      <c r="AU134" s="127"/>
      <c r="AV134" s="127"/>
      <c r="AW134" s="127"/>
      <c r="AX134" s="127"/>
      <c r="AY134" s="127"/>
      <c r="AZ134" s="127"/>
      <c r="BA134" s="127"/>
    </row>
    <row r="135" spans="1:53" s="248" customFormat="1">
      <c r="A135" s="61"/>
      <c r="B135" s="361"/>
      <c r="C135" s="346"/>
      <c r="D135" s="347"/>
      <c r="E135" s="343"/>
      <c r="F135" s="252">
        <f t="shared" si="1"/>
        <v>0</v>
      </c>
      <c r="G135" s="127"/>
      <c r="H135" s="127"/>
      <c r="I135" s="127"/>
      <c r="J135" s="127"/>
      <c r="K135" s="127"/>
      <c r="L135" s="127"/>
      <c r="M135" s="127"/>
      <c r="N135" s="127"/>
      <c r="O135" s="127"/>
      <c r="P135" s="127"/>
      <c r="Q135" s="127"/>
      <c r="R135" s="127"/>
      <c r="S135" s="127"/>
      <c r="T135" s="127"/>
      <c r="U135" s="127"/>
      <c r="V135" s="127"/>
      <c r="W135" s="127"/>
      <c r="X135" s="127"/>
      <c r="Y135" s="127"/>
      <c r="Z135" s="127"/>
      <c r="AA135" s="127"/>
      <c r="AB135" s="127"/>
      <c r="AC135" s="127"/>
      <c r="AD135" s="127"/>
      <c r="AE135" s="127"/>
      <c r="AF135" s="127"/>
      <c r="AG135" s="127"/>
      <c r="AH135" s="127"/>
      <c r="AI135" s="127"/>
      <c r="AJ135" s="127"/>
      <c r="AK135" s="127"/>
      <c r="AL135" s="127"/>
      <c r="AM135" s="127"/>
      <c r="AN135" s="127"/>
      <c r="AO135" s="127"/>
      <c r="AP135" s="127"/>
      <c r="AQ135" s="127"/>
      <c r="AR135" s="127"/>
      <c r="AS135" s="127"/>
      <c r="AT135" s="127"/>
      <c r="AU135" s="127"/>
      <c r="AV135" s="127"/>
      <c r="AW135" s="127"/>
      <c r="AX135" s="127"/>
      <c r="AY135" s="127"/>
      <c r="AZ135" s="127"/>
      <c r="BA135" s="127"/>
    </row>
    <row r="136" spans="1:53" s="248" customFormat="1" ht="66">
      <c r="A136" s="61" t="s">
        <v>729</v>
      </c>
      <c r="B136" s="115" t="s">
        <v>558</v>
      </c>
      <c r="C136" s="346"/>
      <c r="D136" s="43"/>
      <c r="E136" s="345"/>
      <c r="F136" s="252">
        <f t="shared" si="1"/>
        <v>0</v>
      </c>
      <c r="G136" s="127"/>
      <c r="H136" s="127"/>
      <c r="I136" s="127"/>
      <c r="J136" s="127"/>
      <c r="K136" s="127"/>
      <c r="L136" s="127"/>
      <c r="M136" s="127"/>
      <c r="N136" s="127"/>
      <c r="O136" s="127"/>
      <c r="P136" s="127"/>
      <c r="Q136" s="127"/>
      <c r="R136" s="127"/>
      <c r="S136" s="127"/>
      <c r="T136" s="127"/>
      <c r="U136" s="127"/>
      <c r="V136" s="127"/>
      <c r="W136" s="127"/>
      <c r="X136" s="127"/>
      <c r="Y136" s="127"/>
      <c r="Z136" s="127"/>
      <c r="AA136" s="127"/>
      <c r="AB136" s="127"/>
      <c r="AC136" s="127"/>
      <c r="AD136" s="127"/>
      <c r="AE136" s="127"/>
      <c r="AF136" s="127"/>
      <c r="AG136" s="127"/>
      <c r="AH136" s="127"/>
      <c r="AI136" s="127"/>
      <c r="AJ136" s="127"/>
      <c r="AK136" s="127"/>
      <c r="AL136" s="127"/>
      <c r="AM136" s="127"/>
      <c r="AN136" s="127"/>
      <c r="AO136" s="127"/>
      <c r="AP136" s="127"/>
      <c r="AQ136" s="127"/>
      <c r="AR136" s="127"/>
      <c r="AS136" s="127"/>
      <c r="AT136" s="127"/>
      <c r="AU136" s="127"/>
      <c r="AV136" s="127"/>
      <c r="AW136" s="127"/>
      <c r="AX136" s="127"/>
      <c r="AY136" s="127"/>
      <c r="AZ136" s="127"/>
      <c r="BA136" s="127"/>
    </row>
    <row r="137" spans="1:53" s="248" customFormat="1">
      <c r="A137" s="61"/>
      <c r="B137" s="361" t="s">
        <v>205</v>
      </c>
      <c r="C137" s="346" t="s">
        <v>55</v>
      </c>
      <c r="D137" s="347">
        <v>8</v>
      </c>
      <c r="E137" s="345"/>
      <c r="F137" s="252">
        <f t="shared" si="1"/>
        <v>0</v>
      </c>
      <c r="G137" s="127"/>
      <c r="H137" s="127"/>
      <c r="I137" s="127"/>
      <c r="J137" s="127"/>
      <c r="K137" s="127"/>
      <c r="L137" s="127"/>
      <c r="M137" s="127"/>
      <c r="N137" s="127"/>
      <c r="O137" s="127"/>
      <c r="P137" s="127"/>
      <c r="Q137" s="127"/>
      <c r="R137" s="127"/>
      <c r="S137" s="127"/>
      <c r="T137" s="127"/>
      <c r="U137" s="127"/>
      <c r="V137" s="127"/>
      <c r="W137" s="127"/>
      <c r="X137" s="127"/>
      <c r="Y137" s="127"/>
      <c r="Z137" s="127"/>
      <c r="AA137" s="127"/>
      <c r="AB137" s="127"/>
      <c r="AC137" s="127"/>
      <c r="AD137" s="127"/>
      <c r="AE137" s="127"/>
      <c r="AF137" s="127"/>
      <c r="AG137" s="127"/>
      <c r="AH137" s="127"/>
      <c r="AI137" s="127"/>
      <c r="AJ137" s="127"/>
      <c r="AK137" s="127"/>
      <c r="AL137" s="127"/>
      <c r="AM137" s="127"/>
      <c r="AN137" s="127"/>
      <c r="AO137" s="127"/>
      <c r="AP137" s="127"/>
      <c r="AQ137" s="127"/>
      <c r="AR137" s="127"/>
      <c r="AS137" s="127"/>
      <c r="AT137" s="127"/>
      <c r="AU137" s="127"/>
      <c r="AV137" s="127"/>
      <c r="AW137" s="127"/>
      <c r="AX137" s="127"/>
      <c r="AY137" s="127"/>
      <c r="AZ137" s="127"/>
      <c r="BA137" s="127"/>
    </row>
    <row r="138" spans="1:53" s="248" customFormat="1">
      <c r="A138" s="61"/>
      <c r="B138" s="361"/>
      <c r="C138" s="346"/>
      <c r="D138" s="347"/>
      <c r="E138" s="345"/>
      <c r="F138" s="252">
        <f t="shared" si="1"/>
        <v>0</v>
      </c>
      <c r="G138" s="127"/>
      <c r="H138" s="127"/>
      <c r="I138" s="127"/>
      <c r="J138" s="127"/>
      <c r="K138" s="127"/>
      <c r="L138" s="127"/>
      <c r="M138" s="127"/>
      <c r="N138" s="127"/>
      <c r="O138" s="127"/>
      <c r="P138" s="127"/>
      <c r="Q138" s="127"/>
      <c r="R138" s="127"/>
      <c r="S138" s="127"/>
      <c r="T138" s="127"/>
      <c r="U138" s="127"/>
      <c r="V138" s="127"/>
      <c r="W138" s="127"/>
      <c r="X138" s="127"/>
      <c r="Y138" s="127"/>
      <c r="Z138" s="127"/>
      <c r="AA138" s="127"/>
      <c r="AB138" s="127"/>
      <c r="AC138" s="127"/>
      <c r="AD138" s="127"/>
      <c r="AE138" s="127"/>
      <c r="AF138" s="127"/>
      <c r="AG138" s="127"/>
      <c r="AH138" s="127"/>
      <c r="AI138" s="127"/>
      <c r="AJ138" s="127"/>
      <c r="AK138" s="127"/>
      <c r="AL138" s="127"/>
      <c r="AM138" s="127"/>
      <c r="AN138" s="127"/>
      <c r="AO138" s="127"/>
      <c r="AP138" s="127"/>
      <c r="AQ138" s="127"/>
      <c r="AR138" s="127"/>
      <c r="AS138" s="127"/>
      <c r="AT138" s="127"/>
      <c r="AU138" s="127"/>
      <c r="AV138" s="127"/>
      <c r="AW138" s="127"/>
      <c r="AX138" s="127"/>
      <c r="AY138" s="127"/>
      <c r="AZ138" s="127"/>
      <c r="BA138" s="127"/>
    </row>
    <row r="139" spans="1:53" s="248" customFormat="1" ht="33">
      <c r="A139" s="61" t="s">
        <v>730</v>
      </c>
      <c r="B139" s="360" t="s">
        <v>559</v>
      </c>
      <c r="C139" s="346" t="s">
        <v>56</v>
      </c>
      <c r="D139" s="43">
        <v>6</v>
      </c>
      <c r="E139" s="345"/>
      <c r="F139" s="252">
        <f t="shared" si="1"/>
        <v>0</v>
      </c>
      <c r="G139" s="127"/>
      <c r="H139" s="127"/>
      <c r="I139" s="127"/>
      <c r="J139" s="127"/>
      <c r="K139" s="127"/>
      <c r="L139" s="127"/>
      <c r="M139" s="127"/>
      <c r="N139" s="127"/>
      <c r="O139" s="127"/>
      <c r="P139" s="127"/>
      <c r="Q139" s="127"/>
      <c r="R139" s="127"/>
      <c r="S139" s="127"/>
      <c r="T139" s="127"/>
      <c r="U139" s="127"/>
      <c r="V139" s="127"/>
      <c r="W139" s="127"/>
      <c r="X139" s="127"/>
      <c r="Y139" s="127"/>
      <c r="Z139" s="127"/>
      <c r="AA139" s="127"/>
      <c r="AB139" s="127"/>
      <c r="AC139" s="127"/>
      <c r="AD139" s="127"/>
      <c r="AE139" s="127"/>
      <c r="AF139" s="127"/>
      <c r="AG139" s="127"/>
      <c r="AH139" s="127"/>
      <c r="AI139" s="127"/>
      <c r="AJ139" s="127"/>
      <c r="AK139" s="127"/>
      <c r="AL139" s="127"/>
      <c r="AM139" s="127"/>
      <c r="AN139" s="127"/>
      <c r="AO139" s="127"/>
      <c r="AP139" s="127"/>
      <c r="AQ139" s="127"/>
      <c r="AR139" s="127"/>
      <c r="AS139" s="127"/>
      <c r="AT139" s="127"/>
      <c r="AU139" s="127"/>
      <c r="AV139" s="127"/>
      <c r="AW139" s="127"/>
      <c r="AX139" s="127"/>
      <c r="AY139" s="127"/>
      <c r="AZ139" s="127"/>
      <c r="BA139" s="127"/>
    </row>
    <row r="140" spans="1:53" s="248" customFormat="1">
      <c r="A140" s="61"/>
      <c r="B140" s="360"/>
      <c r="C140" s="346"/>
      <c r="D140" s="43"/>
      <c r="E140" s="345"/>
      <c r="F140" s="252">
        <f t="shared" si="1"/>
        <v>0</v>
      </c>
      <c r="G140" s="127"/>
      <c r="H140" s="127"/>
      <c r="I140" s="127"/>
      <c r="J140" s="127"/>
      <c r="K140" s="127"/>
      <c r="L140" s="127"/>
      <c r="M140" s="127"/>
      <c r="N140" s="127"/>
      <c r="O140" s="127"/>
      <c r="P140" s="127"/>
      <c r="Q140" s="127"/>
      <c r="R140" s="127"/>
      <c r="S140" s="127"/>
      <c r="T140" s="127"/>
      <c r="U140" s="127"/>
      <c r="V140" s="127"/>
      <c r="W140" s="127"/>
      <c r="X140" s="127"/>
      <c r="Y140" s="127"/>
      <c r="Z140" s="127"/>
      <c r="AA140" s="127"/>
      <c r="AB140" s="127"/>
      <c r="AC140" s="127"/>
      <c r="AD140" s="127"/>
      <c r="AE140" s="127"/>
      <c r="AF140" s="127"/>
      <c r="AG140" s="127"/>
      <c r="AH140" s="127"/>
      <c r="AI140" s="127"/>
      <c r="AJ140" s="127"/>
      <c r="AK140" s="127"/>
      <c r="AL140" s="127"/>
      <c r="AM140" s="127"/>
      <c r="AN140" s="127"/>
      <c r="AO140" s="127"/>
      <c r="AP140" s="127"/>
      <c r="AQ140" s="127"/>
      <c r="AR140" s="127"/>
      <c r="AS140" s="127"/>
      <c r="AT140" s="127"/>
      <c r="AU140" s="127"/>
      <c r="AV140" s="127"/>
      <c r="AW140" s="127"/>
      <c r="AX140" s="127"/>
      <c r="AY140" s="127"/>
      <c r="AZ140" s="127"/>
      <c r="BA140" s="127"/>
    </row>
    <row r="141" spans="1:53" s="248" customFormat="1" ht="66">
      <c r="A141" s="61" t="s">
        <v>731</v>
      </c>
      <c r="B141" s="360" t="s">
        <v>560</v>
      </c>
      <c r="C141" s="346"/>
      <c r="D141" s="43"/>
      <c r="E141" s="345"/>
      <c r="F141" s="252">
        <f t="shared" si="1"/>
        <v>0</v>
      </c>
      <c r="G141" s="127"/>
      <c r="H141" s="127"/>
      <c r="I141" s="127"/>
      <c r="J141" s="127"/>
      <c r="K141" s="127"/>
      <c r="L141" s="127"/>
      <c r="M141" s="127"/>
      <c r="N141" s="127"/>
      <c r="O141" s="127"/>
      <c r="P141" s="127"/>
      <c r="Q141" s="127"/>
      <c r="R141" s="127"/>
      <c r="S141" s="127"/>
      <c r="T141" s="127"/>
      <c r="U141" s="127"/>
      <c r="V141" s="127"/>
      <c r="W141" s="127"/>
      <c r="X141" s="127"/>
      <c r="Y141" s="127"/>
      <c r="Z141" s="127"/>
      <c r="AA141" s="127"/>
      <c r="AB141" s="127"/>
      <c r="AC141" s="127"/>
      <c r="AD141" s="127"/>
      <c r="AE141" s="127"/>
      <c r="AF141" s="127"/>
      <c r="AG141" s="127"/>
      <c r="AH141" s="127"/>
      <c r="AI141" s="127"/>
      <c r="AJ141" s="127"/>
      <c r="AK141" s="127"/>
      <c r="AL141" s="127"/>
      <c r="AM141" s="127"/>
      <c r="AN141" s="127"/>
      <c r="AO141" s="127"/>
      <c r="AP141" s="127"/>
      <c r="AQ141" s="127"/>
      <c r="AR141" s="127"/>
      <c r="AS141" s="127"/>
      <c r="AT141" s="127"/>
      <c r="AU141" s="127"/>
      <c r="AV141" s="127"/>
      <c r="AW141" s="127"/>
      <c r="AX141" s="127"/>
      <c r="AY141" s="127"/>
      <c r="AZ141" s="127"/>
      <c r="BA141" s="127"/>
    </row>
    <row r="142" spans="1:53" s="248" customFormat="1">
      <c r="A142" s="61"/>
      <c r="B142" s="360" t="s">
        <v>201</v>
      </c>
      <c r="C142" s="346" t="s">
        <v>55</v>
      </c>
      <c r="D142" s="43">
        <v>4</v>
      </c>
      <c r="E142" s="345"/>
      <c r="F142" s="252">
        <f t="shared" si="1"/>
        <v>0</v>
      </c>
      <c r="G142" s="127"/>
      <c r="H142" s="127"/>
      <c r="I142" s="127"/>
      <c r="J142" s="127"/>
      <c r="K142" s="127"/>
      <c r="L142" s="127"/>
      <c r="M142" s="127"/>
      <c r="N142" s="127"/>
      <c r="O142" s="127"/>
      <c r="P142" s="127"/>
      <c r="Q142" s="127"/>
      <c r="R142" s="127"/>
      <c r="S142" s="127"/>
      <c r="T142" s="127"/>
      <c r="U142" s="127"/>
      <c r="V142" s="127"/>
      <c r="W142" s="127"/>
      <c r="X142" s="127"/>
      <c r="Y142" s="127"/>
      <c r="Z142" s="127"/>
      <c r="AA142" s="127"/>
      <c r="AB142" s="127"/>
      <c r="AC142" s="127"/>
      <c r="AD142" s="127"/>
      <c r="AE142" s="127"/>
      <c r="AF142" s="127"/>
      <c r="AG142" s="127"/>
      <c r="AH142" s="127"/>
      <c r="AI142" s="127"/>
      <c r="AJ142" s="127"/>
      <c r="AK142" s="127"/>
      <c r="AL142" s="127"/>
      <c r="AM142" s="127"/>
      <c r="AN142" s="127"/>
      <c r="AO142" s="127"/>
      <c r="AP142" s="127"/>
      <c r="AQ142" s="127"/>
      <c r="AR142" s="127"/>
      <c r="AS142" s="127"/>
      <c r="AT142" s="127"/>
      <c r="AU142" s="127"/>
      <c r="AV142" s="127"/>
      <c r="AW142" s="127"/>
      <c r="AX142" s="127"/>
      <c r="AY142" s="127"/>
      <c r="AZ142" s="127"/>
      <c r="BA142" s="127"/>
    </row>
    <row r="143" spans="1:53" s="248" customFormat="1">
      <c r="A143" s="61"/>
      <c r="B143" s="360" t="s">
        <v>200</v>
      </c>
      <c r="C143" s="346" t="s">
        <v>55</v>
      </c>
      <c r="D143" s="43">
        <v>4</v>
      </c>
      <c r="E143" s="345"/>
      <c r="F143" s="252">
        <f t="shared" si="1"/>
        <v>0</v>
      </c>
      <c r="G143" s="127"/>
      <c r="H143" s="127"/>
      <c r="I143" s="127"/>
      <c r="J143" s="127"/>
      <c r="K143" s="127"/>
      <c r="L143" s="127"/>
      <c r="M143" s="127"/>
      <c r="N143" s="127"/>
      <c r="O143" s="127"/>
      <c r="P143" s="127"/>
      <c r="Q143" s="127"/>
      <c r="R143" s="127"/>
      <c r="S143" s="127"/>
      <c r="T143" s="127"/>
      <c r="U143" s="127"/>
      <c r="V143" s="127"/>
      <c r="W143" s="127"/>
      <c r="X143" s="127"/>
      <c r="Y143" s="127"/>
      <c r="Z143" s="127"/>
      <c r="AA143" s="127"/>
      <c r="AB143" s="127"/>
      <c r="AC143" s="127"/>
      <c r="AD143" s="127"/>
      <c r="AE143" s="127"/>
      <c r="AF143" s="127"/>
      <c r="AG143" s="127"/>
      <c r="AH143" s="127"/>
      <c r="AI143" s="127"/>
      <c r="AJ143" s="127"/>
      <c r="AK143" s="127"/>
      <c r="AL143" s="127"/>
      <c r="AM143" s="127"/>
      <c r="AN143" s="127"/>
      <c r="AO143" s="127"/>
      <c r="AP143" s="127"/>
      <c r="AQ143" s="127"/>
      <c r="AR143" s="127"/>
      <c r="AS143" s="127"/>
      <c r="AT143" s="127"/>
      <c r="AU143" s="127"/>
      <c r="AV143" s="127"/>
      <c r="AW143" s="127"/>
      <c r="AX143" s="127"/>
      <c r="AY143" s="127"/>
      <c r="AZ143" s="127"/>
      <c r="BA143" s="127"/>
    </row>
    <row r="144" spans="1:53" s="248" customFormat="1">
      <c r="A144" s="61"/>
      <c r="B144" s="360" t="s">
        <v>204</v>
      </c>
      <c r="C144" s="346" t="s">
        <v>55</v>
      </c>
      <c r="D144" s="43">
        <v>4</v>
      </c>
      <c r="E144" s="345"/>
      <c r="F144" s="252">
        <f t="shared" ref="F144:F207" si="2">$D144*E144</f>
        <v>0</v>
      </c>
      <c r="G144" s="127"/>
      <c r="H144" s="127"/>
      <c r="I144" s="127"/>
      <c r="J144" s="127"/>
      <c r="K144" s="127"/>
      <c r="L144" s="127"/>
      <c r="M144" s="127"/>
      <c r="N144" s="127"/>
      <c r="O144" s="127"/>
      <c r="P144" s="127"/>
      <c r="Q144" s="127"/>
      <c r="R144" s="127"/>
      <c r="S144" s="127"/>
      <c r="T144" s="127"/>
      <c r="U144" s="127"/>
      <c r="V144" s="127"/>
      <c r="W144" s="127"/>
      <c r="X144" s="127"/>
      <c r="Y144" s="127"/>
      <c r="Z144" s="127"/>
      <c r="AA144" s="127"/>
      <c r="AB144" s="127"/>
      <c r="AC144" s="127"/>
      <c r="AD144" s="127"/>
      <c r="AE144" s="127"/>
      <c r="AF144" s="127"/>
      <c r="AG144" s="127"/>
      <c r="AH144" s="127"/>
      <c r="AI144" s="127"/>
      <c r="AJ144" s="127"/>
      <c r="AK144" s="127"/>
      <c r="AL144" s="127"/>
      <c r="AM144" s="127"/>
      <c r="AN144" s="127"/>
      <c r="AO144" s="127"/>
      <c r="AP144" s="127"/>
      <c r="AQ144" s="127"/>
      <c r="AR144" s="127"/>
      <c r="AS144" s="127"/>
      <c r="AT144" s="127"/>
      <c r="AU144" s="127"/>
      <c r="AV144" s="127"/>
      <c r="AW144" s="127"/>
      <c r="AX144" s="127"/>
      <c r="AY144" s="127"/>
      <c r="AZ144" s="127"/>
      <c r="BA144" s="127"/>
    </row>
    <row r="145" spans="1:53" s="248" customFormat="1">
      <c r="A145" s="61"/>
      <c r="B145" s="360"/>
      <c r="C145" s="346"/>
      <c r="D145" s="43"/>
      <c r="E145" s="345"/>
      <c r="F145" s="252">
        <f t="shared" si="2"/>
        <v>0</v>
      </c>
      <c r="G145" s="127"/>
      <c r="H145" s="127"/>
      <c r="I145" s="127"/>
      <c r="J145" s="127"/>
      <c r="K145" s="127"/>
      <c r="L145" s="127"/>
      <c r="M145" s="127"/>
      <c r="N145" s="127"/>
      <c r="O145" s="127"/>
      <c r="P145" s="127"/>
      <c r="Q145" s="127"/>
      <c r="R145" s="127"/>
      <c r="S145" s="127"/>
      <c r="T145" s="127"/>
      <c r="U145" s="127"/>
      <c r="V145" s="127"/>
      <c r="W145" s="127"/>
      <c r="X145" s="127"/>
      <c r="Y145" s="127"/>
      <c r="Z145" s="127"/>
      <c r="AA145" s="127"/>
      <c r="AB145" s="127"/>
      <c r="AC145" s="127"/>
      <c r="AD145" s="127"/>
      <c r="AE145" s="127"/>
      <c r="AF145" s="127"/>
      <c r="AG145" s="127"/>
      <c r="AH145" s="127"/>
      <c r="AI145" s="127"/>
      <c r="AJ145" s="127"/>
      <c r="AK145" s="127"/>
      <c r="AL145" s="127"/>
      <c r="AM145" s="127"/>
      <c r="AN145" s="127"/>
      <c r="AO145" s="127"/>
      <c r="AP145" s="127"/>
      <c r="AQ145" s="127"/>
      <c r="AR145" s="127"/>
      <c r="AS145" s="127"/>
      <c r="AT145" s="127"/>
      <c r="AU145" s="127"/>
      <c r="AV145" s="127"/>
      <c r="AW145" s="127"/>
      <c r="AX145" s="127"/>
      <c r="AY145" s="127"/>
      <c r="AZ145" s="127"/>
      <c r="BA145" s="127"/>
    </row>
    <row r="146" spans="1:53" s="248" customFormat="1" ht="99">
      <c r="A146" s="61" t="s">
        <v>732</v>
      </c>
      <c r="B146" s="360" t="s">
        <v>561</v>
      </c>
      <c r="C146" s="346" t="s">
        <v>54</v>
      </c>
      <c r="D146" s="43">
        <v>1</v>
      </c>
      <c r="E146" s="345"/>
      <c r="F146" s="252">
        <f t="shared" si="2"/>
        <v>0</v>
      </c>
      <c r="G146" s="127"/>
      <c r="H146" s="127"/>
      <c r="I146" s="127"/>
      <c r="J146" s="127"/>
      <c r="K146" s="127"/>
      <c r="L146" s="127"/>
      <c r="M146" s="127"/>
      <c r="N146" s="127"/>
      <c r="O146" s="127"/>
      <c r="P146" s="127"/>
      <c r="Q146" s="127"/>
      <c r="R146" s="127"/>
      <c r="S146" s="127"/>
      <c r="T146" s="127"/>
      <c r="U146" s="127"/>
      <c r="V146" s="127"/>
      <c r="W146" s="127"/>
      <c r="X146" s="127"/>
      <c r="Y146" s="127"/>
      <c r="Z146" s="127"/>
      <c r="AA146" s="127"/>
      <c r="AB146" s="127"/>
      <c r="AC146" s="127"/>
      <c r="AD146" s="127"/>
      <c r="AE146" s="127"/>
      <c r="AF146" s="127"/>
      <c r="AG146" s="127"/>
      <c r="AH146" s="127"/>
      <c r="AI146" s="127"/>
      <c r="AJ146" s="127"/>
      <c r="AK146" s="127"/>
      <c r="AL146" s="127"/>
      <c r="AM146" s="127"/>
      <c r="AN146" s="127"/>
      <c r="AO146" s="127"/>
      <c r="AP146" s="127"/>
      <c r="AQ146" s="127"/>
      <c r="AR146" s="127"/>
      <c r="AS146" s="127"/>
      <c r="AT146" s="127"/>
      <c r="AU146" s="127"/>
      <c r="AV146" s="127"/>
      <c r="AW146" s="127"/>
      <c r="AX146" s="127"/>
      <c r="AY146" s="127"/>
      <c r="AZ146" s="127"/>
      <c r="BA146" s="127"/>
    </row>
    <row r="147" spans="1:53" s="248" customFormat="1">
      <c r="A147" s="61"/>
      <c r="B147" s="360"/>
      <c r="C147" s="346"/>
      <c r="D147" s="43"/>
      <c r="E147" s="345"/>
      <c r="F147" s="252">
        <f t="shared" si="2"/>
        <v>0</v>
      </c>
      <c r="G147" s="127"/>
      <c r="H147" s="127"/>
      <c r="I147" s="127"/>
      <c r="J147" s="127"/>
      <c r="K147" s="127"/>
      <c r="L147" s="127"/>
      <c r="M147" s="127"/>
      <c r="N147" s="127"/>
      <c r="O147" s="127"/>
      <c r="P147" s="127"/>
      <c r="Q147" s="127"/>
      <c r="R147" s="127"/>
      <c r="S147" s="127"/>
      <c r="T147" s="127"/>
      <c r="U147" s="127"/>
      <c r="V147" s="127"/>
      <c r="W147" s="127"/>
      <c r="X147" s="127"/>
      <c r="Y147" s="127"/>
      <c r="Z147" s="127"/>
      <c r="AA147" s="127"/>
      <c r="AB147" s="127"/>
      <c r="AC147" s="127"/>
      <c r="AD147" s="127"/>
      <c r="AE147" s="127"/>
      <c r="AF147" s="127"/>
      <c r="AG147" s="127"/>
      <c r="AH147" s="127"/>
      <c r="AI147" s="127"/>
      <c r="AJ147" s="127"/>
      <c r="AK147" s="127"/>
      <c r="AL147" s="127"/>
      <c r="AM147" s="127"/>
      <c r="AN147" s="127"/>
      <c r="AO147" s="127"/>
      <c r="AP147" s="127"/>
      <c r="AQ147" s="127"/>
      <c r="AR147" s="127"/>
      <c r="AS147" s="127"/>
      <c r="AT147" s="127"/>
      <c r="AU147" s="127"/>
      <c r="AV147" s="127"/>
      <c r="AW147" s="127"/>
      <c r="AX147" s="127"/>
      <c r="AY147" s="127"/>
      <c r="AZ147" s="127"/>
      <c r="BA147" s="127"/>
    </row>
    <row r="148" spans="1:53" s="248" customFormat="1" ht="99">
      <c r="A148" s="61" t="s">
        <v>733</v>
      </c>
      <c r="B148" s="360" t="s">
        <v>562</v>
      </c>
      <c r="C148" s="346"/>
      <c r="D148" s="43"/>
      <c r="E148" s="345"/>
      <c r="F148" s="252">
        <f t="shared" si="2"/>
        <v>0</v>
      </c>
      <c r="G148" s="127"/>
      <c r="H148" s="127"/>
      <c r="I148" s="127"/>
      <c r="J148" s="127"/>
      <c r="K148" s="127"/>
      <c r="L148" s="127"/>
      <c r="M148" s="127"/>
      <c r="N148" s="127"/>
      <c r="O148" s="127"/>
      <c r="P148" s="127"/>
      <c r="Q148" s="127"/>
      <c r="R148" s="127"/>
      <c r="S148" s="127"/>
      <c r="T148" s="127"/>
      <c r="U148" s="127"/>
      <c r="V148" s="127"/>
      <c r="W148" s="127"/>
      <c r="X148" s="127"/>
      <c r="Y148" s="127"/>
      <c r="Z148" s="127"/>
      <c r="AA148" s="127"/>
      <c r="AB148" s="127"/>
      <c r="AC148" s="127"/>
      <c r="AD148" s="127"/>
      <c r="AE148" s="127"/>
      <c r="AF148" s="127"/>
      <c r="AG148" s="127"/>
      <c r="AH148" s="127"/>
      <c r="AI148" s="127"/>
      <c r="AJ148" s="127"/>
      <c r="AK148" s="127"/>
      <c r="AL148" s="127"/>
      <c r="AM148" s="127"/>
      <c r="AN148" s="127"/>
      <c r="AO148" s="127"/>
      <c r="AP148" s="127"/>
      <c r="AQ148" s="127"/>
      <c r="AR148" s="127"/>
      <c r="AS148" s="127"/>
      <c r="AT148" s="127"/>
      <c r="AU148" s="127"/>
      <c r="AV148" s="127"/>
      <c r="AW148" s="127"/>
      <c r="AX148" s="127"/>
      <c r="AY148" s="127"/>
      <c r="AZ148" s="127"/>
      <c r="BA148" s="127"/>
    </row>
    <row r="149" spans="1:53" s="248" customFormat="1">
      <c r="A149" s="61"/>
      <c r="B149" s="360" t="s">
        <v>563</v>
      </c>
      <c r="C149" s="346" t="s">
        <v>55</v>
      </c>
      <c r="D149" s="43">
        <v>1</v>
      </c>
      <c r="E149" s="345"/>
      <c r="F149" s="252">
        <f t="shared" si="2"/>
        <v>0</v>
      </c>
      <c r="G149" s="127"/>
      <c r="H149" s="127"/>
      <c r="I149" s="127"/>
      <c r="J149" s="127"/>
      <c r="K149" s="127"/>
      <c r="L149" s="127"/>
      <c r="M149" s="127"/>
      <c r="N149" s="127"/>
      <c r="O149" s="127"/>
      <c r="P149" s="127"/>
      <c r="Q149" s="127"/>
      <c r="R149" s="127"/>
      <c r="S149" s="127"/>
      <c r="T149" s="127"/>
      <c r="U149" s="127"/>
      <c r="V149" s="127"/>
      <c r="W149" s="127"/>
      <c r="X149" s="127"/>
      <c r="Y149" s="127"/>
      <c r="Z149" s="127"/>
      <c r="AA149" s="127"/>
      <c r="AB149" s="127"/>
      <c r="AC149" s="127"/>
      <c r="AD149" s="127"/>
      <c r="AE149" s="127"/>
      <c r="AF149" s="127"/>
      <c r="AG149" s="127"/>
      <c r="AH149" s="127"/>
      <c r="AI149" s="127"/>
      <c r="AJ149" s="127"/>
      <c r="AK149" s="127"/>
      <c r="AL149" s="127"/>
      <c r="AM149" s="127"/>
      <c r="AN149" s="127"/>
      <c r="AO149" s="127"/>
      <c r="AP149" s="127"/>
      <c r="AQ149" s="127"/>
      <c r="AR149" s="127"/>
      <c r="AS149" s="127"/>
      <c r="AT149" s="127"/>
      <c r="AU149" s="127"/>
      <c r="AV149" s="127"/>
      <c r="AW149" s="127"/>
      <c r="AX149" s="127"/>
      <c r="AY149" s="127"/>
      <c r="AZ149" s="127"/>
      <c r="BA149" s="127"/>
    </row>
    <row r="150" spans="1:53" s="248" customFormat="1">
      <c r="A150" s="61"/>
      <c r="B150" s="360"/>
      <c r="C150" s="346"/>
      <c r="D150" s="43"/>
      <c r="E150" s="345"/>
      <c r="F150" s="252">
        <f t="shared" si="2"/>
        <v>0</v>
      </c>
      <c r="G150" s="127"/>
      <c r="H150" s="127"/>
      <c r="I150" s="127"/>
      <c r="J150" s="127"/>
      <c r="K150" s="127"/>
      <c r="L150" s="127"/>
      <c r="M150" s="127"/>
      <c r="N150" s="127"/>
      <c r="O150" s="127"/>
      <c r="P150" s="127"/>
      <c r="Q150" s="127"/>
      <c r="R150" s="127"/>
      <c r="S150" s="127"/>
      <c r="T150" s="127"/>
      <c r="U150" s="127"/>
      <c r="V150" s="127"/>
      <c r="W150" s="127"/>
      <c r="X150" s="127"/>
      <c r="Y150" s="127"/>
      <c r="Z150" s="127"/>
      <c r="AA150" s="127"/>
      <c r="AB150" s="127"/>
      <c r="AC150" s="127"/>
      <c r="AD150" s="127"/>
      <c r="AE150" s="127"/>
      <c r="AF150" s="127"/>
      <c r="AG150" s="127"/>
      <c r="AH150" s="127"/>
      <c r="AI150" s="127"/>
      <c r="AJ150" s="127"/>
      <c r="AK150" s="127"/>
      <c r="AL150" s="127"/>
      <c r="AM150" s="127"/>
      <c r="AN150" s="127"/>
      <c r="AO150" s="127"/>
      <c r="AP150" s="127"/>
      <c r="AQ150" s="127"/>
      <c r="AR150" s="127"/>
      <c r="AS150" s="127"/>
      <c r="AT150" s="127"/>
      <c r="AU150" s="127"/>
      <c r="AV150" s="127"/>
      <c r="AW150" s="127"/>
      <c r="AX150" s="127"/>
      <c r="AY150" s="127"/>
      <c r="AZ150" s="127"/>
      <c r="BA150" s="127"/>
    </row>
    <row r="151" spans="1:53" s="248" customFormat="1">
      <c r="A151" s="61"/>
      <c r="B151" s="360"/>
      <c r="C151" s="346"/>
      <c r="D151" s="43"/>
      <c r="E151" s="345"/>
      <c r="F151" s="252">
        <f t="shared" si="2"/>
        <v>0</v>
      </c>
      <c r="G151" s="127"/>
      <c r="H151" s="127"/>
      <c r="I151" s="127"/>
      <c r="J151" s="127"/>
      <c r="K151" s="127"/>
      <c r="L151" s="127"/>
      <c r="M151" s="127"/>
      <c r="N151" s="127"/>
      <c r="O151" s="127"/>
      <c r="P151" s="127"/>
      <c r="Q151" s="127"/>
      <c r="R151" s="127"/>
      <c r="S151" s="127"/>
      <c r="T151" s="127"/>
      <c r="U151" s="127"/>
      <c r="V151" s="127"/>
      <c r="W151" s="127"/>
      <c r="X151" s="127"/>
      <c r="Y151" s="127"/>
      <c r="Z151" s="127"/>
      <c r="AA151" s="127"/>
      <c r="AB151" s="127"/>
      <c r="AC151" s="127"/>
      <c r="AD151" s="127"/>
      <c r="AE151" s="127"/>
      <c r="AF151" s="127"/>
      <c r="AG151" s="127"/>
      <c r="AH151" s="127"/>
      <c r="AI151" s="127"/>
      <c r="AJ151" s="127"/>
      <c r="AK151" s="127"/>
      <c r="AL151" s="127"/>
      <c r="AM151" s="127"/>
      <c r="AN151" s="127"/>
      <c r="AO151" s="127"/>
      <c r="AP151" s="127"/>
      <c r="AQ151" s="127"/>
      <c r="AR151" s="127"/>
      <c r="AS151" s="127"/>
      <c r="AT151" s="127"/>
      <c r="AU151" s="127"/>
      <c r="AV151" s="127"/>
      <c r="AW151" s="127"/>
      <c r="AX151" s="127"/>
      <c r="AY151" s="127"/>
      <c r="AZ151" s="127"/>
      <c r="BA151" s="127"/>
    </row>
    <row r="152" spans="1:53" ht="20.25">
      <c r="A152" s="337"/>
      <c r="B152" s="357" t="s">
        <v>695</v>
      </c>
      <c r="C152" s="338"/>
      <c r="D152" s="339"/>
      <c r="E152" s="340"/>
      <c r="F152" s="252">
        <f t="shared" si="2"/>
        <v>0</v>
      </c>
    </row>
    <row r="153" spans="1:53" ht="20.25">
      <c r="A153" s="337"/>
      <c r="B153" s="357"/>
      <c r="C153" s="338"/>
      <c r="D153" s="339"/>
      <c r="E153" s="340"/>
      <c r="F153" s="252">
        <f t="shared" si="2"/>
        <v>0</v>
      </c>
    </row>
    <row r="154" spans="1:53" ht="165">
      <c r="A154" s="348" t="s">
        <v>758</v>
      </c>
      <c r="B154" s="115" t="s">
        <v>657</v>
      </c>
      <c r="C154" s="72"/>
      <c r="D154" s="342"/>
      <c r="E154" s="343"/>
      <c r="F154" s="252">
        <f t="shared" si="2"/>
        <v>0</v>
      </c>
    </row>
    <row r="155" spans="1:53">
      <c r="A155" s="348"/>
      <c r="B155" s="115" t="s">
        <v>566</v>
      </c>
      <c r="C155" s="72" t="s">
        <v>54</v>
      </c>
      <c r="D155" s="342">
        <v>1</v>
      </c>
      <c r="E155" s="343"/>
      <c r="F155" s="252">
        <f t="shared" si="2"/>
        <v>0</v>
      </c>
    </row>
    <row r="156" spans="1:53">
      <c r="A156" s="348"/>
      <c r="B156" s="115"/>
      <c r="C156" s="72"/>
      <c r="D156" s="342"/>
      <c r="E156" s="343"/>
      <c r="F156" s="252">
        <f t="shared" si="2"/>
        <v>0</v>
      </c>
    </row>
    <row r="157" spans="1:53" ht="115.5">
      <c r="A157" s="348" t="s">
        <v>759</v>
      </c>
      <c r="B157" s="115" t="s">
        <v>658</v>
      </c>
      <c r="C157" s="72"/>
      <c r="D157" s="342"/>
      <c r="E157" s="343"/>
      <c r="F157" s="252">
        <f t="shared" si="2"/>
        <v>0</v>
      </c>
    </row>
    <row r="158" spans="1:53">
      <c r="A158" s="348"/>
      <c r="B158" s="115" t="s">
        <v>567</v>
      </c>
      <c r="C158" s="72" t="s">
        <v>55</v>
      </c>
      <c r="D158" s="342">
        <v>1</v>
      </c>
      <c r="E158" s="343"/>
      <c r="F158" s="252">
        <f t="shared" si="2"/>
        <v>0</v>
      </c>
    </row>
    <row r="159" spans="1:53">
      <c r="A159" s="348"/>
      <c r="B159" s="115"/>
      <c r="C159" s="72"/>
      <c r="D159" s="342"/>
      <c r="E159" s="343"/>
      <c r="F159" s="252">
        <f t="shared" si="2"/>
        <v>0</v>
      </c>
    </row>
    <row r="160" spans="1:53" ht="49.5">
      <c r="A160" s="348" t="s">
        <v>57</v>
      </c>
      <c r="B160" s="115" t="s">
        <v>651</v>
      </c>
      <c r="C160" s="72"/>
      <c r="D160" s="342"/>
      <c r="E160" s="343"/>
      <c r="F160" s="252">
        <f t="shared" si="2"/>
        <v>0</v>
      </c>
    </row>
    <row r="161" spans="1:6">
      <c r="A161" s="348"/>
      <c r="B161" s="115" t="s">
        <v>201</v>
      </c>
      <c r="C161" s="72" t="s">
        <v>55</v>
      </c>
      <c r="D161" s="342">
        <v>4</v>
      </c>
      <c r="E161" s="343"/>
      <c r="F161" s="252">
        <f t="shared" si="2"/>
        <v>0</v>
      </c>
    </row>
    <row r="162" spans="1:6">
      <c r="A162" s="348"/>
      <c r="B162" s="115" t="s">
        <v>200</v>
      </c>
      <c r="C162" s="72" t="s">
        <v>55</v>
      </c>
      <c r="D162" s="342">
        <v>2</v>
      </c>
      <c r="E162" s="343"/>
      <c r="F162" s="252">
        <f t="shared" si="2"/>
        <v>0</v>
      </c>
    </row>
    <row r="163" spans="1:6">
      <c r="A163" s="348"/>
      <c r="B163" s="115"/>
      <c r="C163" s="72"/>
      <c r="D163" s="342"/>
      <c r="E163" s="343"/>
      <c r="F163" s="252">
        <f t="shared" si="2"/>
        <v>0</v>
      </c>
    </row>
    <row r="164" spans="1:6" ht="66">
      <c r="A164" s="348" t="s">
        <v>760</v>
      </c>
      <c r="B164" s="115" t="s">
        <v>659</v>
      </c>
      <c r="C164" s="72"/>
      <c r="D164" s="342"/>
      <c r="E164" s="343"/>
      <c r="F164" s="252">
        <f t="shared" si="2"/>
        <v>0</v>
      </c>
    </row>
    <row r="165" spans="1:6">
      <c r="A165" s="348"/>
      <c r="B165" s="115" t="s">
        <v>201</v>
      </c>
      <c r="C165" s="72" t="s">
        <v>55</v>
      </c>
      <c r="D165" s="342">
        <v>1</v>
      </c>
      <c r="E165" s="343"/>
      <c r="F165" s="252">
        <f t="shared" si="2"/>
        <v>0</v>
      </c>
    </row>
    <row r="166" spans="1:6">
      <c r="A166" s="348"/>
      <c r="B166" s="115"/>
      <c r="C166" s="72"/>
      <c r="D166" s="342"/>
      <c r="E166" s="343"/>
      <c r="F166" s="252">
        <f t="shared" si="2"/>
        <v>0</v>
      </c>
    </row>
    <row r="167" spans="1:6" ht="66">
      <c r="A167" s="348" t="s">
        <v>761</v>
      </c>
      <c r="B167" s="115" t="s">
        <v>652</v>
      </c>
      <c r="C167" s="72"/>
      <c r="D167" s="342"/>
      <c r="E167" s="343"/>
      <c r="F167" s="252">
        <f t="shared" si="2"/>
        <v>0</v>
      </c>
    </row>
    <row r="168" spans="1:6">
      <c r="A168" s="348"/>
      <c r="B168" s="115" t="s">
        <v>204</v>
      </c>
      <c r="C168" s="72" t="s">
        <v>55</v>
      </c>
      <c r="D168" s="342">
        <v>2</v>
      </c>
      <c r="E168" s="343"/>
      <c r="F168" s="252">
        <f t="shared" si="2"/>
        <v>0</v>
      </c>
    </row>
    <row r="169" spans="1:6">
      <c r="A169" s="348"/>
      <c r="B169" s="115"/>
      <c r="C169" s="72"/>
      <c r="D169" s="342"/>
      <c r="E169" s="343"/>
      <c r="F169" s="252">
        <f t="shared" si="2"/>
        <v>0</v>
      </c>
    </row>
    <row r="170" spans="1:6" ht="82.5">
      <c r="A170" s="348" t="s">
        <v>762</v>
      </c>
      <c r="B170" s="115" t="s">
        <v>660</v>
      </c>
      <c r="C170" s="72"/>
      <c r="D170" s="342"/>
      <c r="E170" s="343"/>
      <c r="F170" s="252">
        <f t="shared" si="2"/>
        <v>0</v>
      </c>
    </row>
    <row r="171" spans="1:6">
      <c r="A171" s="348"/>
      <c r="B171" s="115" t="s">
        <v>661</v>
      </c>
      <c r="C171" s="72" t="s">
        <v>78</v>
      </c>
      <c r="D171" s="342">
        <v>331</v>
      </c>
      <c r="E171" s="343"/>
      <c r="F171" s="252">
        <f t="shared" si="2"/>
        <v>0</v>
      </c>
    </row>
    <row r="172" spans="1:6">
      <c r="A172" s="348"/>
      <c r="B172" s="115"/>
      <c r="C172" s="72"/>
      <c r="D172" s="342"/>
      <c r="E172" s="343"/>
      <c r="F172" s="252">
        <f t="shared" si="2"/>
        <v>0</v>
      </c>
    </row>
    <row r="173" spans="1:6" ht="82.5">
      <c r="A173" s="348" t="s">
        <v>763</v>
      </c>
      <c r="B173" s="115" t="s">
        <v>662</v>
      </c>
      <c r="C173" s="72"/>
      <c r="D173" s="342"/>
      <c r="E173" s="343"/>
      <c r="F173" s="252">
        <f t="shared" si="2"/>
        <v>0</v>
      </c>
    </row>
    <row r="174" spans="1:6">
      <c r="A174" s="348"/>
      <c r="B174" s="115" t="s">
        <v>663</v>
      </c>
      <c r="C174" s="72" t="s">
        <v>78</v>
      </c>
      <c r="D174" s="342">
        <v>3</v>
      </c>
      <c r="E174" s="343"/>
      <c r="F174" s="252">
        <f t="shared" si="2"/>
        <v>0</v>
      </c>
    </row>
    <row r="175" spans="1:6">
      <c r="A175" s="75"/>
      <c r="B175" s="115" t="s">
        <v>664</v>
      </c>
      <c r="C175" s="72" t="s">
        <v>78</v>
      </c>
      <c r="D175" s="342">
        <v>16</v>
      </c>
      <c r="E175" s="343"/>
      <c r="F175" s="252">
        <f t="shared" si="2"/>
        <v>0</v>
      </c>
    </row>
    <row r="176" spans="1:6">
      <c r="A176" s="348"/>
      <c r="B176" s="115"/>
      <c r="C176" s="72"/>
      <c r="D176" s="342"/>
      <c r="E176" s="367"/>
      <c r="F176" s="252">
        <f t="shared" si="2"/>
        <v>0</v>
      </c>
    </row>
    <row r="177" spans="1:6" ht="66">
      <c r="A177" s="349" t="s">
        <v>764</v>
      </c>
      <c r="B177" s="360" t="s">
        <v>696</v>
      </c>
      <c r="C177" s="45"/>
      <c r="D177" s="43"/>
      <c r="E177" s="345"/>
      <c r="F177" s="252">
        <f t="shared" si="2"/>
        <v>0</v>
      </c>
    </row>
    <row r="178" spans="1:6">
      <c r="A178" s="349"/>
      <c r="B178" s="360" t="s">
        <v>201</v>
      </c>
      <c r="C178" s="45" t="s">
        <v>78</v>
      </c>
      <c r="D178" s="342">
        <v>33</v>
      </c>
      <c r="E178" s="343"/>
      <c r="F178" s="252">
        <f t="shared" si="2"/>
        <v>0</v>
      </c>
    </row>
    <row r="179" spans="1:6">
      <c r="A179" s="349"/>
      <c r="B179" s="360" t="s">
        <v>200</v>
      </c>
      <c r="C179" s="45" t="s">
        <v>78</v>
      </c>
      <c r="D179" s="43">
        <v>88</v>
      </c>
      <c r="E179" s="343"/>
      <c r="F179" s="252">
        <f t="shared" si="2"/>
        <v>0</v>
      </c>
    </row>
    <row r="180" spans="1:6">
      <c r="A180" s="349"/>
      <c r="B180" s="360" t="s">
        <v>204</v>
      </c>
      <c r="C180" s="45" t="s">
        <v>78</v>
      </c>
      <c r="D180" s="43">
        <v>20</v>
      </c>
      <c r="E180" s="343"/>
      <c r="F180" s="252">
        <f t="shared" si="2"/>
        <v>0</v>
      </c>
    </row>
    <row r="181" spans="1:6">
      <c r="A181" s="349"/>
      <c r="B181" s="360"/>
      <c r="C181" s="45"/>
      <c r="D181" s="43"/>
      <c r="E181" s="343"/>
      <c r="F181" s="252">
        <f t="shared" si="2"/>
        <v>0</v>
      </c>
    </row>
    <row r="182" spans="1:6" ht="49.5">
      <c r="A182" s="349" t="s">
        <v>765</v>
      </c>
      <c r="B182" s="360" t="s">
        <v>552</v>
      </c>
      <c r="C182" s="45"/>
      <c r="D182" s="43"/>
      <c r="E182" s="345"/>
      <c r="F182" s="252">
        <f t="shared" si="2"/>
        <v>0</v>
      </c>
    </row>
    <row r="183" spans="1:6">
      <c r="A183" s="349"/>
      <c r="B183" s="360" t="s">
        <v>665</v>
      </c>
      <c r="C183" s="45" t="s">
        <v>78</v>
      </c>
      <c r="D183" s="43">
        <v>30</v>
      </c>
      <c r="E183" s="345"/>
      <c r="F183" s="252">
        <f t="shared" si="2"/>
        <v>0</v>
      </c>
    </row>
    <row r="184" spans="1:6">
      <c r="A184" s="349"/>
      <c r="B184" s="360" t="s">
        <v>568</v>
      </c>
      <c r="C184" s="45" t="s">
        <v>78</v>
      </c>
      <c r="D184" s="43">
        <v>92</v>
      </c>
      <c r="E184" s="345"/>
      <c r="F184" s="252">
        <f t="shared" si="2"/>
        <v>0</v>
      </c>
    </row>
    <row r="185" spans="1:6">
      <c r="A185" s="349"/>
      <c r="B185" s="360" t="s">
        <v>666</v>
      </c>
      <c r="C185" s="45" t="s">
        <v>78</v>
      </c>
      <c r="D185" s="43">
        <v>20</v>
      </c>
      <c r="E185" s="345"/>
      <c r="F185" s="252">
        <f t="shared" si="2"/>
        <v>0</v>
      </c>
    </row>
    <row r="186" spans="1:6">
      <c r="A186" s="349"/>
      <c r="B186" s="360"/>
      <c r="C186" s="45"/>
      <c r="D186" s="43"/>
      <c r="E186" s="345"/>
      <c r="F186" s="252">
        <f t="shared" si="2"/>
        <v>0</v>
      </c>
    </row>
    <row r="187" spans="1:6" ht="49.5">
      <c r="A187" s="348" t="s">
        <v>766</v>
      </c>
      <c r="B187" s="115" t="s">
        <v>569</v>
      </c>
      <c r="C187" s="72"/>
      <c r="D187" s="342"/>
      <c r="E187" s="343"/>
      <c r="F187" s="252">
        <f t="shared" si="2"/>
        <v>0</v>
      </c>
    </row>
    <row r="188" spans="1:6">
      <c r="A188" s="348"/>
      <c r="B188" s="115" t="s">
        <v>570</v>
      </c>
      <c r="C188" s="72" t="s">
        <v>55</v>
      </c>
      <c r="D188" s="342">
        <v>2</v>
      </c>
      <c r="E188" s="343"/>
      <c r="F188" s="252">
        <f t="shared" si="2"/>
        <v>0</v>
      </c>
    </row>
    <row r="189" spans="1:6">
      <c r="A189" s="348"/>
      <c r="B189" s="115" t="s">
        <v>201</v>
      </c>
      <c r="C189" s="72" t="s">
        <v>55</v>
      </c>
      <c r="D189" s="342">
        <v>2</v>
      </c>
      <c r="E189" s="343"/>
      <c r="F189" s="252">
        <f t="shared" si="2"/>
        <v>0</v>
      </c>
    </row>
    <row r="190" spans="1:6">
      <c r="A190" s="348"/>
      <c r="B190" s="115" t="s">
        <v>200</v>
      </c>
      <c r="C190" s="72" t="s">
        <v>55</v>
      </c>
      <c r="D190" s="342">
        <v>2</v>
      </c>
      <c r="E190" s="343"/>
      <c r="F190" s="252">
        <f t="shared" si="2"/>
        <v>0</v>
      </c>
    </row>
    <row r="191" spans="1:6">
      <c r="A191" s="348"/>
      <c r="B191" s="115" t="s">
        <v>204</v>
      </c>
      <c r="C191" s="72" t="s">
        <v>55</v>
      </c>
      <c r="D191" s="342">
        <v>4</v>
      </c>
      <c r="E191" s="343"/>
      <c r="F191" s="252">
        <f t="shared" si="2"/>
        <v>0</v>
      </c>
    </row>
    <row r="192" spans="1:6">
      <c r="A192" s="348"/>
      <c r="B192" s="115"/>
      <c r="C192" s="72"/>
      <c r="D192" s="342"/>
      <c r="E192" s="343"/>
      <c r="F192" s="252">
        <f t="shared" si="2"/>
        <v>0</v>
      </c>
    </row>
    <row r="193" spans="1:6" ht="66">
      <c r="A193" s="348" t="s">
        <v>767</v>
      </c>
      <c r="B193" s="362" t="s">
        <v>234</v>
      </c>
      <c r="C193" s="72"/>
      <c r="D193" s="342"/>
      <c r="E193" s="343"/>
      <c r="F193" s="252">
        <f t="shared" si="2"/>
        <v>0</v>
      </c>
    </row>
    <row r="194" spans="1:6">
      <c r="A194" s="348"/>
      <c r="B194" s="359" t="s">
        <v>571</v>
      </c>
      <c r="C194" s="72"/>
      <c r="D194" s="342"/>
      <c r="E194" s="343"/>
      <c r="F194" s="252">
        <f t="shared" si="2"/>
        <v>0</v>
      </c>
    </row>
    <row r="195" spans="1:6">
      <c r="A195" s="348"/>
      <c r="B195" s="359" t="s">
        <v>203</v>
      </c>
      <c r="C195" s="72"/>
      <c r="D195" s="342"/>
      <c r="E195" s="343"/>
      <c r="F195" s="252">
        <f t="shared" si="2"/>
        <v>0</v>
      </c>
    </row>
    <row r="196" spans="1:6">
      <c r="A196" s="348"/>
      <c r="B196" s="359" t="s">
        <v>572</v>
      </c>
      <c r="C196" s="72"/>
      <c r="D196" s="342"/>
      <c r="E196" s="343"/>
      <c r="F196" s="252">
        <f t="shared" si="2"/>
        <v>0</v>
      </c>
    </row>
    <row r="197" spans="1:6">
      <c r="A197" s="348"/>
      <c r="B197" s="359" t="s">
        <v>573</v>
      </c>
      <c r="C197" s="72" t="s">
        <v>55</v>
      </c>
      <c r="D197" s="355">
        <v>1</v>
      </c>
      <c r="E197" s="356"/>
      <c r="F197" s="252">
        <f t="shared" si="2"/>
        <v>0</v>
      </c>
    </row>
    <row r="198" spans="1:6" ht="33">
      <c r="A198" s="348"/>
      <c r="B198" s="363" t="s">
        <v>233</v>
      </c>
      <c r="C198" s="72"/>
      <c r="D198" s="342"/>
      <c r="E198" s="343"/>
      <c r="F198" s="252">
        <f t="shared" si="2"/>
        <v>0</v>
      </c>
    </row>
    <row r="199" spans="1:6">
      <c r="A199" s="348"/>
      <c r="B199" s="359" t="s">
        <v>574</v>
      </c>
      <c r="C199" s="72"/>
      <c r="D199" s="342"/>
      <c r="E199" s="343"/>
      <c r="F199" s="252">
        <f t="shared" si="2"/>
        <v>0</v>
      </c>
    </row>
    <row r="200" spans="1:6">
      <c r="A200" s="348"/>
      <c r="B200" s="359"/>
      <c r="C200" s="72"/>
      <c r="D200" s="342"/>
      <c r="E200" s="343"/>
      <c r="F200" s="252">
        <f t="shared" si="2"/>
        <v>0</v>
      </c>
    </row>
    <row r="201" spans="1:6" ht="66">
      <c r="A201" s="348" t="s">
        <v>768</v>
      </c>
      <c r="B201" s="362" t="s">
        <v>232</v>
      </c>
      <c r="C201" s="72"/>
      <c r="D201" s="342"/>
      <c r="E201" s="343"/>
      <c r="F201" s="252">
        <f t="shared" si="2"/>
        <v>0</v>
      </c>
    </row>
    <row r="202" spans="1:6">
      <c r="A202" s="348"/>
      <c r="B202" s="359" t="s">
        <v>571</v>
      </c>
      <c r="C202" s="72"/>
      <c r="D202" s="342"/>
      <c r="E202" s="343"/>
      <c r="F202" s="252">
        <f t="shared" si="2"/>
        <v>0</v>
      </c>
    </row>
    <row r="203" spans="1:6">
      <c r="A203" s="348"/>
      <c r="B203" s="359" t="s">
        <v>575</v>
      </c>
      <c r="C203" s="72"/>
      <c r="D203" s="342"/>
      <c r="E203" s="343"/>
      <c r="F203" s="252">
        <f t="shared" si="2"/>
        <v>0</v>
      </c>
    </row>
    <row r="204" spans="1:6">
      <c r="A204" s="348"/>
      <c r="B204" s="359" t="s">
        <v>576</v>
      </c>
      <c r="C204" s="72"/>
      <c r="D204" s="342"/>
      <c r="E204" s="343"/>
      <c r="F204" s="252">
        <f t="shared" si="2"/>
        <v>0</v>
      </c>
    </row>
    <row r="205" spans="1:6">
      <c r="A205" s="348"/>
      <c r="B205" s="359" t="s">
        <v>577</v>
      </c>
      <c r="C205" s="72" t="s">
        <v>55</v>
      </c>
      <c r="D205" s="355">
        <v>1</v>
      </c>
      <c r="E205" s="356"/>
      <c r="F205" s="252">
        <f t="shared" si="2"/>
        <v>0</v>
      </c>
    </row>
    <row r="206" spans="1:6" ht="33">
      <c r="A206" s="348"/>
      <c r="B206" s="363" t="s">
        <v>697</v>
      </c>
      <c r="C206" s="72"/>
      <c r="D206" s="342"/>
      <c r="E206" s="343"/>
      <c r="F206" s="252">
        <f t="shared" si="2"/>
        <v>0</v>
      </c>
    </row>
    <row r="207" spans="1:6">
      <c r="A207" s="348"/>
      <c r="B207" s="359"/>
      <c r="C207" s="72"/>
      <c r="D207" s="342"/>
      <c r="E207" s="343"/>
      <c r="F207" s="252">
        <f t="shared" si="2"/>
        <v>0</v>
      </c>
    </row>
    <row r="208" spans="1:6" ht="49.5">
      <c r="A208" s="348" t="s">
        <v>769</v>
      </c>
      <c r="B208" s="115" t="s">
        <v>578</v>
      </c>
      <c r="C208" s="72" t="s">
        <v>55</v>
      </c>
      <c r="D208" s="342">
        <v>1</v>
      </c>
      <c r="E208" s="343"/>
      <c r="F208" s="252">
        <f t="shared" ref="F208:F271" si="3">$D208*E208</f>
        <v>0</v>
      </c>
    </row>
    <row r="209" spans="1:53">
      <c r="A209" s="348"/>
      <c r="B209" s="359"/>
      <c r="C209" s="72"/>
      <c r="D209" s="342"/>
      <c r="E209" s="343"/>
      <c r="F209" s="252">
        <f t="shared" si="3"/>
        <v>0</v>
      </c>
    </row>
    <row r="210" spans="1:53" ht="66">
      <c r="A210" s="349" t="s">
        <v>770</v>
      </c>
      <c r="B210" s="115" t="s">
        <v>558</v>
      </c>
      <c r="C210" s="346"/>
      <c r="D210" s="43"/>
      <c r="E210" s="345"/>
      <c r="F210" s="252">
        <f t="shared" si="3"/>
        <v>0</v>
      </c>
    </row>
    <row r="211" spans="1:53">
      <c r="A211" s="349"/>
      <c r="B211" s="361" t="s">
        <v>205</v>
      </c>
      <c r="C211" s="346" t="s">
        <v>55</v>
      </c>
      <c r="D211" s="347">
        <v>6</v>
      </c>
      <c r="E211" s="345"/>
      <c r="F211" s="252">
        <f t="shared" si="3"/>
        <v>0</v>
      </c>
    </row>
    <row r="212" spans="1:53">
      <c r="A212" s="349"/>
      <c r="B212" s="361"/>
      <c r="C212" s="346"/>
      <c r="D212" s="347"/>
      <c r="E212" s="345"/>
      <c r="F212" s="252">
        <f t="shared" si="3"/>
        <v>0</v>
      </c>
    </row>
    <row r="213" spans="1:53">
      <c r="A213" s="349" t="s">
        <v>771</v>
      </c>
      <c r="B213" s="360" t="s">
        <v>698</v>
      </c>
      <c r="C213" s="346" t="s">
        <v>56</v>
      </c>
      <c r="D213" s="43">
        <v>2</v>
      </c>
      <c r="E213" s="345"/>
      <c r="F213" s="252">
        <f t="shared" si="3"/>
        <v>0</v>
      </c>
    </row>
    <row r="214" spans="1:53">
      <c r="A214" s="349"/>
      <c r="B214" s="361"/>
      <c r="C214" s="346"/>
      <c r="D214" s="43"/>
      <c r="E214" s="345"/>
      <c r="F214" s="252">
        <f t="shared" si="3"/>
        <v>0</v>
      </c>
    </row>
    <row r="215" spans="1:53">
      <c r="A215" s="349" t="s">
        <v>772</v>
      </c>
      <c r="B215" s="361" t="s">
        <v>579</v>
      </c>
      <c r="C215" s="346"/>
      <c r="D215" s="43"/>
      <c r="E215" s="345"/>
      <c r="F215" s="252">
        <f t="shared" si="3"/>
        <v>0</v>
      </c>
    </row>
    <row r="216" spans="1:53">
      <c r="A216" s="349"/>
      <c r="B216" s="361" t="s">
        <v>580</v>
      </c>
      <c r="C216" s="346" t="s">
        <v>54</v>
      </c>
      <c r="D216" s="43">
        <v>1</v>
      </c>
      <c r="E216" s="345"/>
      <c r="F216" s="252">
        <f t="shared" si="3"/>
        <v>0</v>
      </c>
    </row>
    <row r="217" spans="1:53">
      <c r="A217" s="349"/>
      <c r="B217" s="361"/>
      <c r="C217" s="346"/>
      <c r="D217" s="43"/>
      <c r="E217" s="345"/>
      <c r="F217" s="252">
        <f t="shared" si="3"/>
        <v>0</v>
      </c>
    </row>
    <row r="218" spans="1:53">
      <c r="A218" s="349" t="s">
        <v>773</v>
      </c>
      <c r="B218" s="361" t="s">
        <v>581</v>
      </c>
      <c r="C218" s="346"/>
      <c r="D218" s="43"/>
      <c r="E218" s="345"/>
      <c r="F218" s="252">
        <f t="shared" si="3"/>
        <v>0</v>
      </c>
    </row>
    <row r="219" spans="1:53">
      <c r="A219" s="349"/>
      <c r="B219" s="361" t="s">
        <v>582</v>
      </c>
      <c r="C219" s="346" t="s">
        <v>54</v>
      </c>
      <c r="D219" s="43">
        <v>1</v>
      </c>
      <c r="E219" s="345"/>
      <c r="F219" s="252">
        <f t="shared" si="3"/>
        <v>0</v>
      </c>
    </row>
    <row r="220" spans="1:53">
      <c r="A220" s="349"/>
      <c r="B220" s="361"/>
      <c r="C220" s="346"/>
      <c r="D220" s="43"/>
      <c r="E220" s="345"/>
      <c r="F220" s="252">
        <f t="shared" si="3"/>
        <v>0</v>
      </c>
    </row>
    <row r="221" spans="1:53" s="248" customFormat="1">
      <c r="A221" s="350"/>
      <c r="B221" s="425" t="s">
        <v>699</v>
      </c>
      <c r="C221" s="179"/>
      <c r="D221" s="351"/>
      <c r="E221" s="281"/>
      <c r="F221" s="252">
        <f t="shared" si="3"/>
        <v>0</v>
      </c>
      <c r="G221" s="127"/>
      <c r="H221" s="127"/>
      <c r="I221" s="127"/>
      <c r="J221" s="127"/>
      <c r="K221" s="127"/>
      <c r="L221" s="127"/>
      <c r="M221" s="127"/>
      <c r="N221" s="127"/>
      <c r="O221" s="127"/>
      <c r="P221" s="127"/>
      <c r="Q221" s="127"/>
      <c r="R221" s="127"/>
      <c r="S221" s="127"/>
      <c r="T221" s="127"/>
      <c r="U221" s="127"/>
      <c r="V221" s="127"/>
      <c r="W221" s="127"/>
      <c r="X221" s="127"/>
      <c r="Y221" s="127"/>
      <c r="Z221" s="127"/>
      <c r="AA221" s="127"/>
      <c r="AB221" s="127"/>
      <c r="AC221" s="127"/>
      <c r="AD221" s="127"/>
      <c r="AE221" s="127"/>
      <c r="AF221" s="127"/>
      <c r="AG221" s="127"/>
      <c r="AH221" s="127"/>
      <c r="AI221" s="127"/>
      <c r="AJ221" s="127"/>
      <c r="AK221" s="127"/>
      <c r="AL221" s="127"/>
      <c r="AM221" s="127"/>
      <c r="AN221" s="127"/>
      <c r="AO221" s="127"/>
      <c r="AP221" s="127"/>
      <c r="AQ221" s="127"/>
      <c r="AR221" s="127"/>
      <c r="AS221" s="127"/>
      <c r="AT221" s="127"/>
      <c r="AU221" s="127"/>
      <c r="AV221" s="127"/>
      <c r="AW221" s="127"/>
      <c r="AX221" s="127"/>
      <c r="AY221" s="127"/>
      <c r="AZ221" s="127"/>
      <c r="BA221" s="127"/>
    </row>
    <row r="222" spans="1:53" s="248" customFormat="1">
      <c r="A222" s="350"/>
      <c r="B222" s="364"/>
      <c r="C222" s="179"/>
      <c r="D222" s="351"/>
      <c r="E222" s="281"/>
      <c r="F222" s="252">
        <f t="shared" si="3"/>
        <v>0</v>
      </c>
      <c r="G222" s="127"/>
      <c r="H222" s="127"/>
      <c r="I222" s="127"/>
      <c r="J222" s="127"/>
      <c r="K222" s="127"/>
      <c r="L222" s="127"/>
      <c r="M222" s="127"/>
      <c r="N222" s="127"/>
      <c r="O222" s="127"/>
      <c r="P222" s="127"/>
      <c r="Q222" s="127"/>
      <c r="R222" s="127"/>
      <c r="S222" s="127"/>
      <c r="T222" s="127"/>
      <c r="U222" s="127"/>
      <c r="V222" s="127"/>
      <c r="W222" s="127"/>
      <c r="X222" s="127"/>
      <c r="Y222" s="127"/>
      <c r="Z222" s="127"/>
      <c r="AA222" s="127"/>
      <c r="AB222" s="127"/>
      <c r="AC222" s="127"/>
      <c r="AD222" s="127"/>
      <c r="AE222" s="127"/>
      <c r="AF222" s="127"/>
      <c r="AG222" s="127"/>
      <c r="AH222" s="127"/>
      <c r="AI222" s="127"/>
      <c r="AJ222" s="127"/>
      <c r="AK222" s="127"/>
      <c r="AL222" s="127"/>
      <c r="AM222" s="127"/>
      <c r="AN222" s="127"/>
      <c r="AO222" s="127"/>
      <c r="AP222" s="127"/>
      <c r="AQ222" s="127"/>
      <c r="AR222" s="127"/>
      <c r="AS222" s="127"/>
      <c r="AT222" s="127"/>
      <c r="AU222" s="127"/>
      <c r="AV222" s="127"/>
      <c r="AW222" s="127"/>
      <c r="AX222" s="127"/>
      <c r="AY222" s="127"/>
      <c r="AZ222" s="127"/>
      <c r="BA222" s="127"/>
    </row>
    <row r="223" spans="1:53" s="254" customFormat="1" ht="132">
      <c r="A223" s="352" t="s">
        <v>774</v>
      </c>
      <c r="B223" s="115" t="s">
        <v>700</v>
      </c>
      <c r="C223" s="44" t="s">
        <v>54</v>
      </c>
      <c r="D223" s="347">
        <v>1</v>
      </c>
      <c r="E223" s="252"/>
      <c r="F223" s="252">
        <f t="shared" si="3"/>
        <v>0</v>
      </c>
      <c r="G223" s="255"/>
      <c r="H223" s="256"/>
      <c r="I223" s="256"/>
      <c r="J223" s="256"/>
      <c r="K223" s="256"/>
      <c r="L223" s="256"/>
      <c r="M223" s="256"/>
      <c r="N223" s="256"/>
      <c r="O223" s="256"/>
      <c r="P223" s="256"/>
      <c r="Q223" s="256"/>
      <c r="R223" s="256"/>
      <c r="S223" s="256"/>
      <c r="T223" s="256"/>
      <c r="U223" s="256"/>
      <c r="V223" s="256"/>
      <c r="W223" s="256"/>
      <c r="X223" s="256"/>
      <c r="Y223" s="256"/>
      <c r="Z223" s="256"/>
      <c r="AA223" s="256"/>
      <c r="AB223" s="256"/>
      <c r="AC223" s="256"/>
      <c r="AD223" s="256"/>
      <c r="AE223" s="256"/>
      <c r="AF223" s="256"/>
      <c r="AG223" s="256"/>
      <c r="AH223" s="256"/>
      <c r="AI223" s="256"/>
      <c r="AJ223" s="256"/>
      <c r="AK223" s="256"/>
      <c r="AL223" s="256"/>
      <c r="AM223" s="256"/>
      <c r="AN223" s="256"/>
      <c r="AO223" s="256"/>
      <c r="AP223" s="256"/>
      <c r="AQ223" s="256"/>
      <c r="AR223" s="256"/>
      <c r="AS223" s="256"/>
      <c r="AT223" s="256"/>
      <c r="AU223" s="256"/>
      <c r="AV223" s="256"/>
      <c r="AW223" s="256"/>
      <c r="AX223" s="256"/>
      <c r="AY223" s="256"/>
      <c r="AZ223" s="256"/>
      <c r="BA223" s="256"/>
    </row>
    <row r="224" spans="1:53" s="254" customFormat="1">
      <c r="A224" s="352"/>
      <c r="B224" s="115"/>
      <c r="C224" s="44"/>
      <c r="D224" s="347"/>
      <c r="E224" s="252"/>
      <c r="F224" s="252">
        <f t="shared" si="3"/>
        <v>0</v>
      </c>
      <c r="G224" s="255"/>
      <c r="H224" s="256"/>
      <c r="I224" s="256"/>
      <c r="J224" s="256"/>
      <c r="K224" s="256"/>
      <c r="L224" s="256"/>
      <c r="M224" s="256"/>
      <c r="N224" s="256"/>
      <c r="O224" s="256"/>
      <c r="P224" s="256"/>
      <c r="Q224" s="256"/>
      <c r="R224" s="256"/>
      <c r="S224" s="256"/>
      <c r="T224" s="256"/>
      <c r="U224" s="256"/>
      <c r="V224" s="256"/>
      <c r="W224" s="256"/>
      <c r="X224" s="256"/>
      <c r="Y224" s="256"/>
      <c r="Z224" s="256"/>
      <c r="AA224" s="256"/>
      <c r="AB224" s="256"/>
      <c r="AC224" s="256"/>
      <c r="AD224" s="256"/>
      <c r="AE224" s="256"/>
      <c r="AF224" s="256"/>
      <c r="AG224" s="256"/>
      <c r="AH224" s="256"/>
      <c r="AI224" s="256"/>
      <c r="AJ224" s="256"/>
      <c r="AK224" s="256"/>
      <c r="AL224" s="256"/>
      <c r="AM224" s="256"/>
      <c r="AN224" s="256"/>
      <c r="AO224" s="256"/>
      <c r="AP224" s="256"/>
      <c r="AQ224" s="256"/>
      <c r="AR224" s="256"/>
      <c r="AS224" s="256"/>
      <c r="AT224" s="256"/>
      <c r="AU224" s="256"/>
      <c r="AV224" s="256"/>
      <c r="AW224" s="256"/>
      <c r="AX224" s="256"/>
      <c r="AY224" s="256"/>
      <c r="AZ224" s="256"/>
      <c r="BA224" s="256"/>
    </row>
    <row r="225" spans="1:53" s="254" customFormat="1" ht="33">
      <c r="A225" s="52" t="s">
        <v>777</v>
      </c>
      <c r="B225" s="53" t="s">
        <v>667</v>
      </c>
      <c r="C225" s="44" t="s">
        <v>54</v>
      </c>
      <c r="D225" s="347">
        <v>1</v>
      </c>
      <c r="E225" s="251"/>
      <c r="F225" s="252">
        <f t="shared" si="3"/>
        <v>0</v>
      </c>
      <c r="G225" s="255"/>
      <c r="H225" s="256"/>
      <c r="I225" s="256"/>
      <c r="J225" s="256"/>
      <c r="K225" s="256"/>
      <c r="L225" s="256"/>
      <c r="M225" s="256"/>
      <c r="N225" s="256"/>
      <c r="O225" s="256"/>
      <c r="P225" s="256"/>
      <c r="Q225" s="256"/>
      <c r="R225" s="256"/>
      <c r="S225" s="256"/>
      <c r="T225" s="256"/>
      <c r="U225" s="256"/>
      <c r="V225" s="256"/>
      <c r="W225" s="256"/>
      <c r="X225" s="256"/>
      <c r="Y225" s="256"/>
      <c r="Z225" s="256"/>
      <c r="AA225" s="256"/>
      <c r="AB225" s="256"/>
      <c r="AC225" s="256"/>
      <c r="AD225" s="256"/>
      <c r="AE225" s="256"/>
      <c r="AF225" s="256"/>
      <c r="AG225" s="256"/>
      <c r="AH225" s="256"/>
      <c r="AI225" s="256"/>
      <c r="AJ225" s="256"/>
      <c r="AK225" s="256"/>
      <c r="AL225" s="256"/>
      <c r="AM225" s="256"/>
      <c r="AN225" s="256"/>
      <c r="AO225" s="256"/>
      <c r="AP225" s="256"/>
      <c r="AQ225" s="256"/>
      <c r="AR225" s="256"/>
      <c r="AS225" s="256"/>
      <c r="AT225" s="256"/>
      <c r="AU225" s="256"/>
      <c r="AV225" s="256"/>
      <c r="AW225" s="256"/>
      <c r="AX225" s="256"/>
      <c r="AY225" s="256"/>
      <c r="AZ225" s="256"/>
      <c r="BA225" s="256"/>
    </row>
    <row r="226" spans="1:53" s="254" customFormat="1">
      <c r="A226" s="52"/>
      <c r="B226" s="53"/>
      <c r="C226" s="44"/>
      <c r="D226" s="347"/>
      <c r="E226" s="251"/>
      <c r="F226" s="252">
        <f t="shared" si="3"/>
        <v>0</v>
      </c>
      <c r="G226" s="255"/>
      <c r="H226" s="256"/>
      <c r="I226" s="256"/>
      <c r="J226" s="256"/>
      <c r="K226" s="256"/>
      <c r="L226" s="256"/>
      <c r="M226" s="256"/>
      <c r="N226" s="256"/>
      <c r="O226" s="256"/>
      <c r="P226" s="256"/>
      <c r="Q226" s="256"/>
      <c r="R226" s="256"/>
      <c r="S226" s="256"/>
      <c r="T226" s="256"/>
      <c r="U226" s="256"/>
      <c r="V226" s="256"/>
      <c r="W226" s="256"/>
      <c r="X226" s="256"/>
      <c r="Y226" s="256"/>
      <c r="Z226" s="256"/>
      <c r="AA226" s="256"/>
      <c r="AB226" s="256"/>
      <c r="AC226" s="256"/>
      <c r="AD226" s="256"/>
      <c r="AE226" s="256"/>
      <c r="AF226" s="256"/>
      <c r="AG226" s="256"/>
      <c r="AH226" s="256"/>
      <c r="AI226" s="256"/>
      <c r="AJ226" s="256"/>
      <c r="AK226" s="256"/>
      <c r="AL226" s="256"/>
      <c r="AM226" s="256"/>
      <c r="AN226" s="256"/>
      <c r="AO226" s="256"/>
      <c r="AP226" s="256"/>
      <c r="AQ226" s="256"/>
      <c r="AR226" s="256"/>
      <c r="AS226" s="256"/>
      <c r="AT226" s="256"/>
      <c r="AU226" s="256"/>
      <c r="AV226" s="256"/>
      <c r="AW226" s="256"/>
      <c r="AX226" s="256"/>
      <c r="AY226" s="256"/>
      <c r="AZ226" s="256"/>
      <c r="BA226" s="256"/>
    </row>
    <row r="227" spans="1:53" s="254" customFormat="1" ht="19.149999999999999" customHeight="1">
      <c r="A227" s="52" t="s">
        <v>778</v>
      </c>
      <c r="B227" s="53" t="s">
        <v>583</v>
      </c>
      <c r="C227" s="44"/>
      <c r="D227" s="347"/>
      <c r="E227" s="251"/>
      <c r="F227" s="252">
        <f t="shared" si="3"/>
        <v>0</v>
      </c>
      <c r="G227" s="255"/>
      <c r="H227" s="256"/>
      <c r="I227" s="256"/>
      <c r="J227" s="256"/>
      <c r="K227" s="256"/>
      <c r="L227" s="256"/>
      <c r="M227" s="256"/>
      <c r="N227" s="256"/>
      <c r="O227" s="256"/>
      <c r="P227" s="256"/>
      <c r="Q227" s="256"/>
      <c r="R227" s="256"/>
      <c r="S227" s="256"/>
      <c r="T227" s="256"/>
      <c r="U227" s="256"/>
      <c r="V227" s="256"/>
      <c r="W227" s="256"/>
      <c r="X227" s="256"/>
      <c r="Y227" s="256"/>
      <c r="Z227" s="256"/>
      <c r="AA227" s="256"/>
      <c r="AB227" s="256"/>
      <c r="AC227" s="256"/>
      <c r="AD227" s="256"/>
      <c r="AE227" s="256"/>
      <c r="AF227" s="256"/>
      <c r="AG227" s="256"/>
      <c r="AH227" s="256"/>
      <c r="AI227" s="256"/>
      <c r="AJ227" s="256"/>
      <c r="AK227" s="256"/>
      <c r="AL227" s="256"/>
      <c r="AM227" s="256"/>
      <c r="AN227" s="256"/>
      <c r="AO227" s="256"/>
      <c r="AP227" s="256"/>
      <c r="AQ227" s="256"/>
      <c r="AR227" s="256"/>
      <c r="AS227" s="256"/>
      <c r="AT227" s="256"/>
      <c r="AU227" s="256"/>
      <c r="AV227" s="256"/>
      <c r="AW227" s="256"/>
      <c r="AX227" s="256"/>
      <c r="AY227" s="256"/>
      <c r="AZ227" s="256"/>
      <c r="BA227" s="256"/>
    </row>
    <row r="228" spans="1:53" s="254" customFormat="1" ht="33">
      <c r="A228" s="52"/>
      <c r="B228" s="53" t="s">
        <v>668</v>
      </c>
      <c r="C228" s="44"/>
      <c r="D228" s="347"/>
      <c r="E228" s="251"/>
      <c r="F228" s="252">
        <f t="shared" si="3"/>
        <v>0</v>
      </c>
      <c r="G228" s="255"/>
      <c r="H228" s="256"/>
      <c r="I228" s="256"/>
      <c r="J228" s="256"/>
      <c r="K228" s="256"/>
      <c r="L228" s="256"/>
      <c r="M228" s="256"/>
      <c r="N228" s="256"/>
      <c r="O228" s="256"/>
      <c r="P228" s="256"/>
      <c r="Q228" s="256"/>
      <c r="R228" s="256"/>
      <c r="S228" s="256"/>
      <c r="T228" s="256"/>
      <c r="U228" s="256"/>
      <c r="V228" s="256"/>
      <c r="W228" s="256"/>
      <c r="X228" s="256"/>
      <c r="Y228" s="256"/>
      <c r="Z228" s="256"/>
      <c r="AA228" s="256"/>
      <c r="AB228" s="256"/>
      <c r="AC228" s="256"/>
      <c r="AD228" s="256"/>
      <c r="AE228" s="256"/>
      <c r="AF228" s="256"/>
      <c r="AG228" s="256"/>
      <c r="AH228" s="256"/>
      <c r="AI228" s="256"/>
      <c r="AJ228" s="256"/>
      <c r="AK228" s="256"/>
      <c r="AL228" s="256"/>
      <c r="AM228" s="256"/>
      <c r="AN228" s="256"/>
      <c r="AO228" s="256"/>
      <c r="AP228" s="256"/>
      <c r="AQ228" s="256"/>
      <c r="AR228" s="256"/>
      <c r="AS228" s="256"/>
      <c r="AT228" s="256"/>
      <c r="AU228" s="256"/>
      <c r="AV228" s="256"/>
      <c r="AW228" s="256"/>
      <c r="AX228" s="256"/>
      <c r="AY228" s="256"/>
      <c r="AZ228" s="256"/>
      <c r="BA228" s="256"/>
    </row>
    <row r="229" spans="1:53" s="254" customFormat="1" ht="49.5">
      <c r="A229" s="52"/>
      <c r="B229" s="53" t="s">
        <v>669</v>
      </c>
      <c r="C229" s="44"/>
      <c r="D229" s="347"/>
      <c r="E229" s="251"/>
      <c r="F229" s="252">
        <f t="shared" si="3"/>
        <v>0</v>
      </c>
      <c r="G229" s="255"/>
      <c r="H229" s="256"/>
      <c r="I229" s="256"/>
      <c r="J229" s="256"/>
      <c r="K229" s="256"/>
      <c r="L229" s="256"/>
      <c r="M229" s="256"/>
      <c r="N229" s="256"/>
      <c r="O229" s="256"/>
      <c r="P229" s="256"/>
      <c r="Q229" s="256"/>
      <c r="R229" s="256"/>
      <c r="S229" s="256"/>
      <c r="T229" s="256"/>
      <c r="U229" s="256"/>
      <c r="V229" s="256"/>
      <c r="W229" s="256"/>
      <c r="X229" s="256"/>
      <c r="Y229" s="256"/>
      <c r="Z229" s="256"/>
      <c r="AA229" s="256"/>
      <c r="AB229" s="256"/>
      <c r="AC229" s="256"/>
      <c r="AD229" s="256"/>
      <c r="AE229" s="256"/>
      <c r="AF229" s="256"/>
      <c r="AG229" s="256"/>
      <c r="AH229" s="256"/>
      <c r="AI229" s="256"/>
      <c r="AJ229" s="256"/>
      <c r="AK229" s="256"/>
      <c r="AL229" s="256"/>
      <c r="AM229" s="256"/>
      <c r="AN229" s="256"/>
      <c r="AO229" s="256"/>
      <c r="AP229" s="256"/>
      <c r="AQ229" s="256"/>
      <c r="AR229" s="256"/>
      <c r="AS229" s="256"/>
      <c r="AT229" s="256"/>
      <c r="AU229" s="256"/>
      <c r="AV229" s="256"/>
      <c r="AW229" s="256"/>
      <c r="AX229" s="256"/>
      <c r="AY229" s="256"/>
      <c r="AZ229" s="256"/>
      <c r="BA229" s="256"/>
    </row>
    <row r="230" spans="1:53" s="254" customFormat="1" ht="33">
      <c r="A230" s="52"/>
      <c r="B230" s="53" t="s">
        <v>670</v>
      </c>
      <c r="C230" s="44"/>
      <c r="D230" s="347"/>
      <c r="E230" s="251"/>
      <c r="F230" s="252">
        <f t="shared" si="3"/>
        <v>0</v>
      </c>
      <c r="G230" s="255"/>
      <c r="H230" s="256"/>
      <c r="I230" s="256"/>
      <c r="J230" s="256"/>
      <c r="K230" s="256"/>
      <c r="L230" s="256"/>
      <c r="M230" s="256"/>
      <c r="N230" s="256"/>
      <c r="O230" s="256"/>
      <c r="P230" s="256"/>
      <c r="Q230" s="256"/>
      <c r="R230" s="256"/>
      <c r="S230" s="256"/>
      <c r="T230" s="256"/>
      <c r="U230" s="256"/>
      <c r="V230" s="256"/>
      <c r="W230" s="256"/>
      <c r="X230" s="256"/>
      <c r="Y230" s="256"/>
      <c r="Z230" s="256"/>
      <c r="AA230" s="256"/>
      <c r="AB230" s="256"/>
      <c r="AC230" s="256"/>
      <c r="AD230" s="256"/>
      <c r="AE230" s="256"/>
      <c r="AF230" s="256"/>
      <c r="AG230" s="256"/>
      <c r="AH230" s="256"/>
      <c r="AI230" s="256"/>
      <c r="AJ230" s="256"/>
      <c r="AK230" s="256"/>
      <c r="AL230" s="256"/>
      <c r="AM230" s="256"/>
      <c r="AN230" s="256"/>
      <c r="AO230" s="256"/>
      <c r="AP230" s="256"/>
      <c r="AQ230" s="256"/>
      <c r="AR230" s="256"/>
      <c r="AS230" s="256"/>
      <c r="AT230" s="256"/>
      <c r="AU230" s="256"/>
      <c r="AV230" s="256"/>
      <c r="AW230" s="256"/>
      <c r="AX230" s="256"/>
      <c r="AY230" s="256"/>
      <c r="AZ230" s="256"/>
      <c r="BA230" s="256"/>
    </row>
    <row r="231" spans="1:53" s="254" customFormat="1" ht="33">
      <c r="A231" s="52"/>
      <c r="B231" s="53" t="s">
        <v>671</v>
      </c>
      <c r="C231" s="44"/>
      <c r="D231" s="347"/>
      <c r="E231" s="251"/>
      <c r="F231" s="252">
        <f t="shared" si="3"/>
        <v>0</v>
      </c>
      <c r="G231" s="255"/>
      <c r="H231" s="256"/>
      <c r="I231" s="256"/>
      <c r="J231" s="256"/>
      <c r="K231" s="256"/>
      <c r="L231" s="256"/>
      <c r="M231" s="256"/>
      <c r="N231" s="256"/>
      <c r="O231" s="256"/>
      <c r="P231" s="256"/>
      <c r="Q231" s="256"/>
      <c r="R231" s="256"/>
      <c r="S231" s="256"/>
      <c r="T231" s="256"/>
      <c r="U231" s="256"/>
      <c r="V231" s="256"/>
      <c r="W231" s="256"/>
      <c r="X231" s="256"/>
      <c r="Y231" s="256"/>
      <c r="Z231" s="256"/>
      <c r="AA231" s="256"/>
      <c r="AB231" s="256"/>
      <c r="AC231" s="256"/>
      <c r="AD231" s="256"/>
      <c r="AE231" s="256"/>
      <c r="AF231" s="256"/>
      <c r="AG231" s="256"/>
      <c r="AH231" s="256"/>
      <c r="AI231" s="256"/>
      <c r="AJ231" s="256"/>
      <c r="AK231" s="256"/>
      <c r="AL231" s="256"/>
      <c r="AM231" s="256"/>
      <c r="AN231" s="256"/>
      <c r="AO231" s="256"/>
      <c r="AP231" s="256"/>
      <c r="AQ231" s="256"/>
      <c r="AR231" s="256"/>
      <c r="AS231" s="256"/>
      <c r="AT231" s="256"/>
      <c r="AU231" s="256"/>
      <c r="AV231" s="256"/>
      <c r="AW231" s="256"/>
      <c r="AX231" s="256"/>
      <c r="AY231" s="256"/>
      <c r="AZ231" s="256"/>
      <c r="BA231" s="256"/>
    </row>
    <row r="232" spans="1:53" s="254" customFormat="1" ht="19.149999999999999" customHeight="1">
      <c r="A232" s="52"/>
      <c r="B232" s="53" t="s">
        <v>672</v>
      </c>
      <c r="C232" s="44"/>
      <c r="D232" s="347"/>
      <c r="E232" s="251"/>
      <c r="F232" s="252">
        <f t="shared" si="3"/>
        <v>0</v>
      </c>
      <c r="G232" s="255"/>
      <c r="H232" s="256"/>
      <c r="I232" s="256"/>
      <c r="J232" s="256"/>
      <c r="K232" s="256"/>
      <c r="L232" s="256"/>
      <c r="M232" s="256"/>
      <c r="N232" s="256"/>
      <c r="O232" s="256"/>
      <c r="P232" s="256"/>
      <c r="Q232" s="256"/>
      <c r="R232" s="256"/>
      <c r="S232" s="256"/>
      <c r="T232" s="256"/>
      <c r="U232" s="256"/>
      <c r="V232" s="256"/>
      <c r="W232" s="256"/>
      <c r="X232" s="256"/>
      <c r="Y232" s="256"/>
      <c r="Z232" s="256"/>
      <c r="AA232" s="256"/>
      <c r="AB232" s="256"/>
      <c r="AC232" s="256"/>
      <c r="AD232" s="256"/>
      <c r="AE232" s="256"/>
      <c r="AF232" s="256"/>
      <c r="AG232" s="256"/>
      <c r="AH232" s="256"/>
      <c r="AI232" s="256"/>
      <c r="AJ232" s="256"/>
      <c r="AK232" s="256"/>
      <c r="AL232" s="256"/>
      <c r="AM232" s="256"/>
      <c r="AN232" s="256"/>
      <c r="AO232" s="256"/>
      <c r="AP232" s="256"/>
      <c r="AQ232" s="256"/>
      <c r="AR232" s="256"/>
      <c r="AS232" s="256"/>
      <c r="AT232" s="256"/>
      <c r="AU232" s="256"/>
      <c r="AV232" s="256"/>
      <c r="AW232" s="256"/>
      <c r="AX232" s="256"/>
      <c r="AY232" s="256"/>
      <c r="AZ232" s="256"/>
      <c r="BA232" s="256"/>
    </row>
    <row r="233" spans="1:53" s="254" customFormat="1" ht="33">
      <c r="A233" s="52"/>
      <c r="B233" s="53" t="s">
        <v>673</v>
      </c>
      <c r="C233" s="44"/>
      <c r="D233" s="347"/>
      <c r="E233" s="251"/>
      <c r="F233" s="252">
        <f t="shared" si="3"/>
        <v>0</v>
      </c>
      <c r="G233" s="255"/>
      <c r="H233" s="256"/>
      <c r="I233" s="256"/>
      <c r="J233" s="256"/>
      <c r="K233" s="256"/>
      <c r="L233" s="256"/>
      <c r="M233" s="256"/>
      <c r="N233" s="256"/>
      <c r="O233" s="256"/>
      <c r="P233" s="256"/>
      <c r="Q233" s="256"/>
      <c r="R233" s="256"/>
      <c r="S233" s="256"/>
      <c r="T233" s="256"/>
      <c r="U233" s="256"/>
      <c r="V233" s="256"/>
      <c r="W233" s="256"/>
      <c r="X233" s="256"/>
      <c r="Y233" s="256"/>
      <c r="Z233" s="256"/>
      <c r="AA233" s="256"/>
      <c r="AB233" s="256"/>
      <c r="AC233" s="256"/>
      <c r="AD233" s="256"/>
      <c r="AE233" s="256"/>
      <c r="AF233" s="256"/>
      <c r="AG233" s="256"/>
      <c r="AH233" s="256"/>
      <c r="AI233" s="256"/>
      <c r="AJ233" s="256"/>
      <c r="AK233" s="256"/>
      <c r="AL233" s="256"/>
      <c r="AM233" s="256"/>
      <c r="AN233" s="256"/>
      <c r="AO233" s="256"/>
      <c r="AP233" s="256"/>
      <c r="AQ233" s="256"/>
      <c r="AR233" s="256"/>
      <c r="AS233" s="256"/>
      <c r="AT233" s="256"/>
      <c r="AU233" s="256"/>
      <c r="AV233" s="256"/>
      <c r="AW233" s="256"/>
      <c r="AX233" s="256"/>
      <c r="AY233" s="256"/>
      <c r="AZ233" s="256"/>
      <c r="BA233" s="256"/>
    </row>
    <row r="234" spans="1:53" s="254" customFormat="1">
      <c r="A234" s="52"/>
      <c r="B234" s="53" t="s">
        <v>674</v>
      </c>
      <c r="C234" s="44"/>
      <c r="D234" s="347"/>
      <c r="E234" s="251"/>
      <c r="F234" s="252">
        <f t="shared" si="3"/>
        <v>0</v>
      </c>
      <c r="G234" s="255"/>
      <c r="H234" s="256"/>
      <c r="I234" s="256"/>
      <c r="J234" s="256"/>
      <c r="K234" s="256"/>
      <c r="L234" s="256"/>
      <c r="M234" s="256"/>
      <c r="N234" s="256"/>
      <c r="O234" s="256"/>
      <c r="P234" s="256"/>
      <c r="Q234" s="256"/>
      <c r="R234" s="256"/>
      <c r="S234" s="256"/>
      <c r="T234" s="256"/>
      <c r="U234" s="256"/>
      <c r="V234" s="256"/>
      <c r="W234" s="256"/>
      <c r="X234" s="256"/>
      <c r="Y234" s="256"/>
      <c r="Z234" s="256"/>
      <c r="AA234" s="256"/>
      <c r="AB234" s="256"/>
      <c r="AC234" s="256"/>
      <c r="AD234" s="256"/>
      <c r="AE234" s="256"/>
      <c r="AF234" s="256"/>
      <c r="AG234" s="256"/>
      <c r="AH234" s="256"/>
      <c r="AI234" s="256"/>
      <c r="AJ234" s="256"/>
      <c r="AK234" s="256"/>
      <c r="AL234" s="256"/>
      <c r="AM234" s="256"/>
      <c r="AN234" s="256"/>
      <c r="AO234" s="256"/>
      <c r="AP234" s="256"/>
      <c r="AQ234" s="256"/>
      <c r="AR234" s="256"/>
      <c r="AS234" s="256"/>
      <c r="AT234" s="256"/>
      <c r="AU234" s="256"/>
      <c r="AV234" s="256"/>
      <c r="AW234" s="256"/>
      <c r="AX234" s="256"/>
      <c r="AY234" s="256"/>
      <c r="AZ234" s="256"/>
      <c r="BA234" s="256"/>
    </row>
    <row r="235" spans="1:53" s="254" customFormat="1">
      <c r="A235" s="52"/>
      <c r="B235" s="53" t="s">
        <v>584</v>
      </c>
      <c r="C235" s="44" t="s">
        <v>54</v>
      </c>
      <c r="D235" s="347">
        <v>1</v>
      </c>
      <c r="E235" s="251"/>
      <c r="F235" s="252">
        <f t="shared" si="3"/>
        <v>0</v>
      </c>
      <c r="G235" s="255"/>
      <c r="H235" s="256"/>
      <c r="I235" s="256"/>
      <c r="J235" s="256"/>
      <c r="K235" s="256"/>
      <c r="L235" s="256"/>
      <c r="M235" s="256"/>
      <c r="N235" s="256"/>
      <c r="O235" s="256"/>
      <c r="P235" s="256"/>
      <c r="Q235" s="256"/>
      <c r="R235" s="256"/>
      <c r="S235" s="256"/>
      <c r="T235" s="256"/>
      <c r="U235" s="256"/>
      <c r="V235" s="256"/>
      <c r="W235" s="256"/>
      <c r="X235" s="256"/>
      <c r="Y235" s="256"/>
      <c r="Z235" s="256"/>
      <c r="AA235" s="256"/>
      <c r="AB235" s="256"/>
      <c r="AC235" s="256"/>
      <c r="AD235" s="256"/>
      <c r="AE235" s="256"/>
      <c r="AF235" s="256"/>
      <c r="AG235" s="256"/>
      <c r="AH235" s="256"/>
      <c r="AI235" s="256"/>
      <c r="AJ235" s="256"/>
      <c r="AK235" s="256"/>
      <c r="AL235" s="256"/>
      <c r="AM235" s="256"/>
      <c r="AN235" s="256"/>
      <c r="AO235" s="256"/>
      <c r="AP235" s="256"/>
      <c r="AQ235" s="256"/>
      <c r="AR235" s="256"/>
      <c r="AS235" s="256"/>
      <c r="AT235" s="256"/>
      <c r="AU235" s="256"/>
      <c r="AV235" s="256"/>
      <c r="AW235" s="256"/>
      <c r="AX235" s="256"/>
      <c r="AY235" s="256"/>
      <c r="AZ235" s="256"/>
      <c r="BA235" s="256"/>
    </row>
    <row r="236" spans="1:53" s="254" customFormat="1">
      <c r="A236" s="52"/>
      <c r="B236" s="53"/>
      <c r="C236" s="44"/>
      <c r="D236" s="347"/>
      <c r="E236" s="251"/>
      <c r="F236" s="252">
        <f t="shared" si="3"/>
        <v>0</v>
      </c>
      <c r="G236" s="255"/>
      <c r="H236" s="256"/>
      <c r="I236" s="256"/>
      <c r="J236" s="256"/>
      <c r="K236" s="256"/>
      <c r="L236" s="256"/>
      <c r="M236" s="256"/>
      <c r="N236" s="256"/>
      <c r="O236" s="256"/>
      <c r="P236" s="256"/>
      <c r="Q236" s="256"/>
      <c r="R236" s="256"/>
      <c r="S236" s="256"/>
      <c r="T236" s="256"/>
      <c r="U236" s="256"/>
      <c r="V236" s="256"/>
      <c r="W236" s="256"/>
      <c r="X236" s="256"/>
      <c r="Y236" s="256"/>
      <c r="Z236" s="256"/>
      <c r="AA236" s="256"/>
      <c r="AB236" s="256"/>
      <c r="AC236" s="256"/>
      <c r="AD236" s="256"/>
      <c r="AE236" s="256"/>
      <c r="AF236" s="256"/>
      <c r="AG236" s="256"/>
      <c r="AH236" s="256"/>
      <c r="AI236" s="256"/>
      <c r="AJ236" s="256"/>
      <c r="AK236" s="256"/>
      <c r="AL236" s="256"/>
      <c r="AM236" s="256"/>
      <c r="AN236" s="256"/>
      <c r="AO236" s="256"/>
      <c r="AP236" s="256"/>
      <c r="AQ236" s="256"/>
      <c r="AR236" s="256"/>
      <c r="AS236" s="256"/>
      <c r="AT236" s="256"/>
      <c r="AU236" s="256"/>
      <c r="AV236" s="256"/>
      <c r="AW236" s="256"/>
      <c r="AX236" s="256"/>
      <c r="AY236" s="256"/>
      <c r="AZ236" s="256"/>
      <c r="BA236" s="256"/>
    </row>
    <row r="237" spans="1:53" s="254" customFormat="1">
      <c r="A237" s="52" t="s">
        <v>779</v>
      </c>
      <c r="B237" s="53" t="s">
        <v>585</v>
      </c>
      <c r="C237" s="44"/>
      <c r="D237" s="347"/>
      <c r="E237" s="251"/>
      <c r="F237" s="252">
        <f t="shared" si="3"/>
        <v>0</v>
      </c>
      <c r="G237" s="255"/>
      <c r="H237" s="256"/>
      <c r="I237" s="256"/>
      <c r="J237" s="256"/>
      <c r="K237" s="256"/>
      <c r="L237" s="256"/>
      <c r="M237" s="256"/>
      <c r="N237" s="256"/>
      <c r="O237" s="256"/>
      <c r="P237" s="256"/>
      <c r="Q237" s="256"/>
      <c r="R237" s="256"/>
      <c r="S237" s="256"/>
      <c r="T237" s="256"/>
      <c r="U237" s="256"/>
      <c r="V237" s="256"/>
      <c r="W237" s="256"/>
      <c r="X237" s="256"/>
      <c r="Y237" s="256"/>
      <c r="Z237" s="256"/>
      <c r="AA237" s="256"/>
      <c r="AB237" s="256"/>
      <c r="AC237" s="256"/>
      <c r="AD237" s="256"/>
      <c r="AE237" s="256"/>
      <c r="AF237" s="256"/>
      <c r="AG237" s="256"/>
      <c r="AH237" s="256"/>
      <c r="AI237" s="256"/>
      <c r="AJ237" s="256"/>
      <c r="AK237" s="256"/>
      <c r="AL237" s="256"/>
      <c r="AM237" s="256"/>
      <c r="AN237" s="256"/>
      <c r="AO237" s="256"/>
      <c r="AP237" s="256"/>
      <c r="AQ237" s="256"/>
      <c r="AR237" s="256"/>
      <c r="AS237" s="256"/>
      <c r="AT237" s="256"/>
      <c r="AU237" s="256"/>
      <c r="AV237" s="256"/>
      <c r="AW237" s="256"/>
      <c r="AX237" s="256"/>
      <c r="AY237" s="256"/>
      <c r="AZ237" s="256"/>
      <c r="BA237" s="256"/>
    </row>
    <row r="238" spans="1:53" s="254" customFormat="1" ht="33">
      <c r="A238" s="52"/>
      <c r="B238" s="53" t="s">
        <v>675</v>
      </c>
      <c r="C238" s="44"/>
      <c r="D238" s="347"/>
      <c r="E238" s="251"/>
      <c r="F238" s="252">
        <f t="shared" si="3"/>
        <v>0</v>
      </c>
      <c r="G238" s="255"/>
      <c r="H238" s="256"/>
      <c r="I238" s="256"/>
      <c r="J238" s="256"/>
      <c r="K238" s="256"/>
      <c r="L238" s="256"/>
      <c r="M238" s="256"/>
      <c r="N238" s="256"/>
      <c r="O238" s="256"/>
      <c r="P238" s="256"/>
      <c r="Q238" s="256"/>
      <c r="R238" s="256"/>
      <c r="S238" s="256"/>
      <c r="T238" s="256"/>
      <c r="U238" s="256"/>
      <c r="V238" s="256"/>
      <c r="W238" s="256"/>
      <c r="X238" s="256"/>
      <c r="Y238" s="256"/>
      <c r="Z238" s="256"/>
      <c r="AA238" s="256"/>
      <c r="AB238" s="256"/>
      <c r="AC238" s="256"/>
      <c r="AD238" s="256"/>
      <c r="AE238" s="256"/>
      <c r="AF238" s="256"/>
      <c r="AG238" s="256"/>
      <c r="AH238" s="256"/>
      <c r="AI238" s="256"/>
      <c r="AJ238" s="256"/>
      <c r="AK238" s="256"/>
      <c r="AL238" s="256"/>
      <c r="AM238" s="256"/>
      <c r="AN238" s="256"/>
      <c r="AO238" s="256"/>
      <c r="AP238" s="256"/>
      <c r="AQ238" s="256"/>
      <c r="AR238" s="256"/>
      <c r="AS238" s="256"/>
      <c r="AT238" s="256"/>
      <c r="AU238" s="256"/>
      <c r="AV238" s="256"/>
      <c r="AW238" s="256"/>
      <c r="AX238" s="256"/>
      <c r="AY238" s="256"/>
      <c r="AZ238" s="256"/>
      <c r="BA238" s="256"/>
    </row>
    <row r="239" spans="1:53" s="254" customFormat="1">
      <c r="A239" s="52"/>
      <c r="B239" s="53" t="s">
        <v>676</v>
      </c>
      <c r="C239" s="44"/>
      <c r="D239" s="347"/>
      <c r="E239" s="251"/>
      <c r="F239" s="252">
        <f t="shared" si="3"/>
        <v>0</v>
      </c>
      <c r="G239" s="255"/>
      <c r="H239" s="256"/>
      <c r="I239" s="256"/>
      <c r="J239" s="256"/>
      <c r="K239" s="256"/>
      <c r="L239" s="256"/>
      <c r="M239" s="256"/>
      <c r="N239" s="256"/>
      <c r="O239" s="256"/>
      <c r="P239" s="256"/>
      <c r="Q239" s="256"/>
      <c r="R239" s="256"/>
      <c r="S239" s="256"/>
      <c r="T239" s="256"/>
      <c r="U239" s="256"/>
      <c r="V239" s="256"/>
      <c r="W239" s="256"/>
      <c r="X239" s="256"/>
      <c r="Y239" s="256"/>
      <c r="Z239" s="256"/>
      <c r="AA239" s="256"/>
      <c r="AB239" s="256"/>
      <c r="AC239" s="256"/>
      <c r="AD239" s="256"/>
      <c r="AE239" s="256"/>
      <c r="AF239" s="256"/>
      <c r="AG239" s="256"/>
      <c r="AH239" s="256"/>
      <c r="AI239" s="256"/>
      <c r="AJ239" s="256"/>
      <c r="AK239" s="256"/>
      <c r="AL239" s="256"/>
      <c r="AM239" s="256"/>
      <c r="AN239" s="256"/>
      <c r="AO239" s="256"/>
      <c r="AP239" s="256"/>
      <c r="AQ239" s="256"/>
      <c r="AR239" s="256"/>
      <c r="AS239" s="256"/>
      <c r="AT239" s="256"/>
      <c r="AU239" s="256"/>
      <c r="AV239" s="256"/>
      <c r="AW239" s="256"/>
      <c r="AX239" s="256"/>
      <c r="AY239" s="256"/>
      <c r="AZ239" s="256"/>
      <c r="BA239" s="256"/>
    </row>
    <row r="240" spans="1:53" s="254" customFormat="1" ht="66">
      <c r="A240" s="52"/>
      <c r="B240" s="53" t="s">
        <v>701</v>
      </c>
      <c r="C240" s="44"/>
      <c r="D240" s="347"/>
      <c r="E240" s="251"/>
      <c r="F240" s="252">
        <f t="shared" si="3"/>
        <v>0</v>
      </c>
      <c r="G240" s="255"/>
      <c r="H240" s="256"/>
      <c r="I240" s="256"/>
      <c r="J240" s="256"/>
      <c r="K240" s="256"/>
      <c r="L240" s="256"/>
      <c r="M240" s="256"/>
      <c r="N240" s="256"/>
      <c r="O240" s="256"/>
      <c r="P240" s="256"/>
      <c r="Q240" s="256"/>
      <c r="R240" s="256"/>
      <c r="S240" s="256"/>
      <c r="T240" s="256"/>
      <c r="U240" s="256"/>
      <c r="V240" s="256"/>
      <c r="W240" s="256"/>
      <c r="X240" s="256"/>
      <c r="Y240" s="256"/>
      <c r="Z240" s="256"/>
      <c r="AA240" s="256"/>
      <c r="AB240" s="256"/>
      <c r="AC240" s="256"/>
      <c r="AD240" s="256"/>
      <c r="AE240" s="256"/>
      <c r="AF240" s="256"/>
      <c r="AG240" s="256"/>
      <c r="AH240" s="256"/>
      <c r="AI240" s="256"/>
      <c r="AJ240" s="256"/>
      <c r="AK240" s="256"/>
      <c r="AL240" s="256"/>
      <c r="AM240" s="256"/>
      <c r="AN240" s="256"/>
      <c r="AO240" s="256"/>
      <c r="AP240" s="256"/>
      <c r="AQ240" s="256"/>
      <c r="AR240" s="256"/>
      <c r="AS240" s="256"/>
      <c r="AT240" s="256"/>
      <c r="AU240" s="256"/>
      <c r="AV240" s="256"/>
      <c r="AW240" s="256"/>
      <c r="AX240" s="256"/>
      <c r="AY240" s="256"/>
      <c r="AZ240" s="256"/>
      <c r="BA240" s="256"/>
    </row>
    <row r="241" spans="1:53" s="254" customFormat="1" ht="33">
      <c r="A241" s="52"/>
      <c r="B241" s="53" t="s">
        <v>702</v>
      </c>
      <c r="C241" s="44" t="s">
        <v>54</v>
      </c>
      <c r="D241" s="347">
        <v>1</v>
      </c>
      <c r="E241" s="251"/>
      <c r="F241" s="252">
        <f t="shared" si="3"/>
        <v>0</v>
      </c>
      <c r="G241" s="255"/>
      <c r="H241" s="256"/>
      <c r="I241" s="256"/>
      <c r="J241" s="256"/>
      <c r="K241" s="256"/>
      <c r="L241" s="256"/>
      <c r="M241" s="256"/>
      <c r="N241" s="256"/>
      <c r="O241" s="256"/>
      <c r="P241" s="256"/>
      <c r="Q241" s="256"/>
      <c r="R241" s="256"/>
      <c r="S241" s="256"/>
      <c r="T241" s="256"/>
      <c r="U241" s="256"/>
      <c r="V241" s="256"/>
      <c r="W241" s="256"/>
      <c r="X241" s="256"/>
      <c r="Y241" s="256"/>
      <c r="Z241" s="256"/>
      <c r="AA241" s="256"/>
      <c r="AB241" s="256"/>
      <c r="AC241" s="256"/>
      <c r="AD241" s="256"/>
      <c r="AE241" s="256"/>
      <c r="AF241" s="256"/>
      <c r="AG241" s="256"/>
      <c r="AH241" s="256"/>
      <c r="AI241" s="256"/>
      <c r="AJ241" s="256"/>
      <c r="AK241" s="256"/>
      <c r="AL241" s="256"/>
      <c r="AM241" s="256"/>
      <c r="AN241" s="256"/>
      <c r="AO241" s="256"/>
      <c r="AP241" s="256"/>
      <c r="AQ241" s="256"/>
      <c r="AR241" s="256"/>
      <c r="AS241" s="256"/>
      <c r="AT241" s="256"/>
      <c r="AU241" s="256"/>
      <c r="AV241" s="256"/>
      <c r="AW241" s="256"/>
      <c r="AX241" s="256"/>
      <c r="AY241" s="256"/>
      <c r="AZ241" s="256"/>
      <c r="BA241" s="256"/>
    </row>
    <row r="242" spans="1:53" s="254" customFormat="1">
      <c r="A242" s="52"/>
      <c r="B242" s="53"/>
      <c r="C242" s="44"/>
      <c r="D242" s="347"/>
      <c r="E242" s="251"/>
      <c r="F242" s="252">
        <f t="shared" si="3"/>
        <v>0</v>
      </c>
      <c r="G242" s="255"/>
      <c r="H242" s="256"/>
      <c r="I242" s="256"/>
      <c r="J242" s="256"/>
      <c r="K242" s="256"/>
      <c r="L242" s="256"/>
      <c r="M242" s="256"/>
      <c r="N242" s="256"/>
      <c r="O242" s="256"/>
      <c r="P242" s="256"/>
      <c r="Q242" s="256"/>
      <c r="R242" s="256"/>
      <c r="S242" s="256"/>
      <c r="T242" s="256"/>
      <c r="U242" s="256"/>
      <c r="V242" s="256"/>
      <c r="W242" s="256"/>
      <c r="X242" s="256"/>
      <c r="Y242" s="256"/>
      <c r="Z242" s="256"/>
      <c r="AA242" s="256"/>
      <c r="AB242" s="256"/>
      <c r="AC242" s="256"/>
      <c r="AD242" s="256"/>
      <c r="AE242" s="256"/>
      <c r="AF242" s="256"/>
      <c r="AG242" s="256"/>
      <c r="AH242" s="256"/>
      <c r="AI242" s="256"/>
      <c r="AJ242" s="256"/>
      <c r="AK242" s="256"/>
      <c r="AL242" s="256"/>
      <c r="AM242" s="256"/>
      <c r="AN242" s="256"/>
      <c r="AO242" s="256"/>
      <c r="AP242" s="256"/>
      <c r="AQ242" s="256"/>
      <c r="AR242" s="256"/>
      <c r="AS242" s="256"/>
      <c r="AT242" s="256"/>
      <c r="AU242" s="256"/>
      <c r="AV242" s="256"/>
      <c r="AW242" s="256"/>
      <c r="AX242" s="256"/>
      <c r="AY242" s="256"/>
      <c r="AZ242" s="256"/>
      <c r="BA242" s="256"/>
    </row>
    <row r="243" spans="1:53" s="254" customFormat="1" ht="33">
      <c r="A243" s="52" t="s">
        <v>780</v>
      </c>
      <c r="B243" s="53" t="s">
        <v>586</v>
      </c>
      <c r="C243" s="44"/>
      <c r="D243" s="347"/>
      <c r="E243" s="251"/>
      <c r="F243" s="252">
        <f t="shared" si="3"/>
        <v>0</v>
      </c>
      <c r="G243" s="255"/>
      <c r="H243" s="256"/>
      <c r="I243" s="256"/>
      <c r="J243" s="256"/>
      <c r="K243" s="256"/>
      <c r="L243" s="256"/>
      <c r="M243" s="256"/>
      <c r="N243" s="256"/>
      <c r="O243" s="256"/>
      <c r="P243" s="256"/>
      <c r="Q243" s="256"/>
      <c r="R243" s="256"/>
      <c r="S243" s="256"/>
      <c r="T243" s="256"/>
      <c r="U243" s="256"/>
      <c r="V243" s="256"/>
      <c r="W243" s="256"/>
      <c r="X243" s="256"/>
      <c r="Y243" s="256"/>
      <c r="Z243" s="256"/>
      <c r="AA243" s="256"/>
      <c r="AB243" s="256"/>
      <c r="AC243" s="256"/>
      <c r="AD243" s="256"/>
      <c r="AE243" s="256"/>
      <c r="AF243" s="256"/>
      <c r="AG243" s="256"/>
      <c r="AH243" s="256"/>
      <c r="AI243" s="256"/>
      <c r="AJ243" s="256"/>
      <c r="AK243" s="256"/>
      <c r="AL243" s="256"/>
      <c r="AM243" s="256"/>
      <c r="AN243" s="256"/>
      <c r="AO243" s="256"/>
      <c r="AP243" s="256"/>
      <c r="AQ243" s="256"/>
      <c r="AR243" s="256"/>
      <c r="AS243" s="256"/>
      <c r="AT243" s="256"/>
      <c r="AU243" s="256"/>
      <c r="AV243" s="256"/>
      <c r="AW243" s="256"/>
      <c r="AX243" s="256"/>
      <c r="AY243" s="256"/>
      <c r="AZ243" s="256"/>
      <c r="BA243" s="256"/>
    </row>
    <row r="244" spans="1:53" s="254" customFormat="1">
      <c r="A244" s="52"/>
      <c r="B244" s="53" t="s">
        <v>587</v>
      </c>
      <c r="C244" s="44" t="s">
        <v>55</v>
      </c>
      <c r="D244" s="347">
        <v>1</v>
      </c>
      <c r="E244" s="251"/>
      <c r="F244" s="252">
        <f t="shared" si="3"/>
        <v>0</v>
      </c>
      <c r="G244" s="255"/>
      <c r="H244" s="256"/>
      <c r="I244" s="256"/>
      <c r="J244" s="256"/>
      <c r="K244" s="256"/>
      <c r="L244" s="256"/>
      <c r="M244" s="256"/>
      <c r="N244" s="256"/>
      <c r="O244" s="256"/>
      <c r="P244" s="256"/>
      <c r="Q244" s="256"/>
      <c r="R244" s="256"/>
      <c r="S244" s="256"/>
      <c r="T244" s="256"/>
      <c r="U244" s="256"/>
      <c r="V244" s="256"/>
      <c r="W244" s="256"/>
      <c r="X244" s="256"/>
      <c r="Y244" s="256"/>
      <c r="Z244" s="256"/>
      <c r="AA244" s="256"/>
      <c r="AB244" s="256"/>
      <c r="AC244" s="256"/>
      <c r="AD244" s="256"/>
      <c r="AE244" s="256"/>
      <c r="AF244" s="256"/>
      <c r="AG244" s="256"/>
      <c r="AH244" s="256"/>
      <c r="AI244" s="256"/>
      <c r="AJ244" s="256"/>
      <c r="AK244" s="256"/>
      <c r="AL244" s="256"/>
      <c r="AM244" s="256"/>
      <c r="AN244" s="256"/>
      <c r="AO244" s="256"/>
      <c r="AP244" s="256"/>
      <c r="AQ244" s="256"/>
      <c r="AR244" s="256"/>
      <c r="AS244" s="256"/>
      <c r="AT244" s="256"/>
      <c r="AU244" s="256"/>
      <c r="AV244" s="256"/>
      <c r="AW244" s="256"/>
      <c r="AX244" s="256"/>
      <c r="AY244" s="256"/>
      <c r="AZ244" s="256"/>
      <c r="BA244" s="256"/>
    </row>
    <row r="245" spans="1:53" s="254" customFormat="1">
      <c r="A245" s="52"/>
      <c r="B245" s="53"/>
      <c r="C245" s="44"/>
      <c r="D245" s="347"/>
      <c r="E245" s="251"/>
      <c r="F245" s="252">
        <f t="shared" si="3"/>
        <v>0</v>
      </c>
      <c r="G245" s="255"/>
      <c r="H245" s="256"/>
      <c r="I245" s="256"/>
      <c r="J245" s="256"/>
      <c r="K245" s="256"/>
      <c r="L245" s="256"/>
      <c r="M245" s="256"/>
      <c r="N245" s="256"/>
      <c r="O245" s="256"/>
      <c r="P245" s="256"/>
      <c r="Q245" s="256"/>
      <c r="R245" s="256"/>
      <c r="S245" s="256"/>
      <c r="T245" s="256"/>
      <c r="U245" s="256"/>
      <c r="V245" s="256"/>
      <c r="W245" s="256"/>
      <c r="X245" s="256"/>
      <c r="Y245" s="256"/>
      <c r="Z245" s="256"/>
      <c r="AA245" s="256"/>
      <c r="AB245" s="256"/>
      <c r="AC245" s="256"/>
      <c r="AD245" s="256"/>
      <c r="AE245" s="256"/>
      <c r="AF245" s="256"/>
      <c r="AG245" s="256"/>
      <c r="AH245" s="256"/>
      <c r="AI245" s="256"/>
      <c r="AJ245" s="256"/>
      <c r="AK245" s="256"/>
      <c r="AL245" s="256"/>
      <c r="AM245" s="256"/>
      <c r="AN245" s="256"/>
      <c r="AO245" s="256"/>
      <c r="AP245" s="256"/>
      <c r="AQ245" s="256"/>
      <c r="AR245" s="256"/>
      <c r="AS245" s="256"/>
      <c r="AT245" s="256"/>
      <c r="AU245" s="256"/>
      <c r="AV245" s="256"/>
      <c r="AW245" s="256"/>
      <c r="AX245" s="256"/>
      <c r="AY245" s="256"/>
      <c r="AZ245" s="256"/>
      <c r="BA245" s="256"/>
    </row>
    <row r="246" spans="1:53" s="254" customFormat="1" ht="49.5">
      <c r="A246" s="52" t="s">
        <v>781</v>
      </c>
      <c r="B246" s="53" t="s">
        <v>588</v>
      </c>
      <c r="C246" s="44" t="s">
        <v>55</v>
      </c>
      <c r="D246" s="347">
        <v>1</v>
      </c>
      <c r="E246" s="251"/>
      <c r="F246" s="252">
        <f t="shared" si="3"/>
        <v>0</v>
      </c>
      <c r="G246" s="255"/>
      <c r="H246" s="256"/>
      <c r="I246" s="256"/>
      <c r="J246" s="256"/>
      <c r="K246" s="256"/>
      <c r="L246" s="256"/>
      <c r="M246" s="256"/>
      <c r="N246" s="256"/>
      <c r="O246" s="256"/>
      <c r="P246" s="256"/>
      <c r="Q246" s="256"/>
      <c r="R246" s="256"/>
      <c r="S246" s="256"/>
      <c r="T246" s="256"/>
      <c r="U246" s="256"/>
      <c r="V246" s="256"/>
      <c r="W246" s="256"/>
      <c r="X246" s="256"/>
      <c r="Y246" s="256"/>
      <c r="Z246" s="256"/>
      <c r="AA246" s="256"/>
      <c r="AB246" s="256"/>
      <c r="AC246" s="256"/>
      <c r="AD246" s="256"/>
      <c r="AE246" s="256"/>
      <c r="AF246" s="256"/>
      <c r="AG246" s="256"/>
      <c r="AH246" s="256"/>
      <c r="AI246" s="256"/>
      <c r="AJ246" s="256"/>
      <c r="AK246" s="256"/>
      <c r="AL246" s="256"/>
      <c r="AM246" s="256"/>
      <c r="AN246" s="256"/>
      <c r="AO246" s="256"/>
      <c r="AP246" s="256"/>
      <c r="AQ246" s="256"/>
      <c r="AR246" s="256"/>
      <c r="AS246" s="256"/>
      <c r="AT246" s="256"/>
      <c r="AU246" s="256"/>
      <c r="AV246" s="256"/>
      <c r="AW246" s="256"/>
      <c r="AX246" s="256"/>
      <c r="AY246" s="256"/>
      <c r="AZ246" s="256"/>
      <c r="BA246" s="256"/>
    </row>
    <row r="247" spans="1:53" s="254" customFormat="1">
      <c r="A247" s="52"/>
      <c r="B247" s="53"/>
      <c r="C247" s="44"/>
      <c r="D247" s="347"/>
      <c r="E247" s="251"/>
      <c r="F247" s="252">
        <f t="shared" si="3"/>
        <v>0</v>
      </c>
      <c r="G247" s="255"/>
      <c r="H247" s="256"/>
      <c r="I247" s="256"/>
      <c r="J247" s="256"/>
      <c r="K247" s="256"/>
      <c r="L247" s="256"/>
      <c r="M247" s="256"/>
      <c r="N247" s="256"/>
      <c r="O247" s="256"/>
      <c r="P247" s="256"/>
      <c r="Q247" s="256"/>
      <c r="R247" s="256"/>
      <c r="S247" s="256"/>
      <c r="T247" s="256"/>
      <c r="U247" s="256"/>
      <c r="V247" s="256"/>
      <c r="W247" s="256"/>
      <c r="X247" s="256"/>
      <c r="Y247" s="256"/>
      <c r="Z247" s="256"/>
      <c r="AA247" s="256"/>
      <c r="AB247" s="256"/>
      <c r="AC247" s="256"/>
      <c r="AD247" s="256"/>
      <c r="AE247" s="256"/>
      <c r="AF247" s="256"/>
      <c r="AG247" s="256"/>
      <c r="AH247" s="256"/>
      <c r="AI247" s="256"/>
      <c r="AJ247" s="256"/>
      <c r="AK247" s="256"/>
      <c r="AL247" s="256"/>
      <c r="AM247" s="256"/>
      <c r="AN247" s="256"/>
      <c r="AO247" s="256"/>
      <c r="AP247" s="256"/>
      <c r="AQ247" s="256"/>
      <c r="AR247" s="256"/>
      <c r="AS247" s="256"/>
      <c r="AT247" s="256"/>
      <c r="AU247" s="256"/>
      <c r="AV247" s="256"/>
      <c r="AW247" s="256"/>
      <c r="AX247" s="256"/>
      <c r="AY247" s="256"/>
      <c r="AZ247" s="256"/>
      <c r="BA247" s="256"/>
    </row>
    <row r="248" spans="1:53" s="254" customFormat="1">
      <c r="A248" s="52" t="s">
        <v>782</v>
      </c>
      <c r="B248" s="53" t="s">
        <v>208</v>
      </c>
      <c r="C248" s="44"/>
      <c r="D248" s="347"/>
      <c r="E248" s="251"/>
      <c r="F248" s="252">
        <f t="shared" si="3"/>
        <v>0</v>
      </c>
      <c r="G248" s="255"/>
      <c r="H248" s="256"/>
      <c r="I248" s="256"/>
      <c r="J248" s="256"/>
      <c r="K248" s="256"/>
      <c r="L248" s="256"/>
      <c r="M248" s="256"/>
      <c r="N248" s="256"/>
      <c r="O248" s="256"/>
      <c r="P248" s="256"/>
      <c r="Q248" s="256"/>
      <c r="R248" s="256"/>
      <c r="S248" s="256"/>
      <c r="T248" s="256"/>
      <c r="U248" s="256"/>
      <c r="V248" s="256"/>
      <c r="W248" s="256"/>
      <c r="X248" s="256"/>
      <c r="Y248" s="256"/>
      <c r="Z248" s="256"/>
      <c r="AA248" s="256"/>
      <c r="AB248" s="256"/>
      <c r="AC248" s="256"/>
      <c r="AD248" s="256"/>
      <c r="AE248" s="256"/>
      <c r="AF248" s="256"/>
      <c r="AG248" s="256"/>
      <c r="AH248" s="256"/>
      <c r="AI248" s="256"/>
      <c r="AJ248" s="256"/>
      <c r="AK248" s="256"/>
      <c r="AL248" s="256"/>
      <c r="AM248" s="256"/>
      <c r="AN248" s="256"/>
      <c r="AO248" s="256"/>
      <c r="AP248" s="256"/>
      <c r="AQ248" s="256"/>
      <c r="AR248" s="256"/>
      <c r="AS248" s="256"/>
      <c r="AT248" s="256"/>
      <c r="AU248" s="256"/>
      <c r="AV248" s="256"/>
      <c r="AW248" s="256"/>
      <c r="AX248" s="256"/>
      <c r="AY248" s="256"/>
      <c r="AZ248" s="256"/>
      <c r="BA248" s="256"/>
    </row>
    <row r="249" spans="1:53" s="254" customFormat="1">
      <c r="A249" s="52"/>
      <c r="B249" s="53" t="s">
        <v>677</v>
      </c>
      <c r="C249" s="44"/>
      <c r="D249" s="347"/>
      <c r="E249" s="251"/>
      <c r="F249" s="252">
        <f t="shared" si="3"/>
        <v>0</v>
      </c>
      <c r="G249" s="255"/>
      <c r="H249" s="256"/>
      <c r="I249" s="256"/>
      <c r="J249" s="256"/>
      <c r="K249" s="256"/>
      <c r="L249" s="256"/>
      <c r="M249" s="256"/>
      <c r="N249" s="256"/>
      <c r="O249" s="256"/>
      <c r="P249" s="256"/>
      <c r="Q249" s="256"/>
      <c r="R249" s="256"/>
      <c r="S249" s="256"/>
      <c r="T249" s="256"/>
      <c r="U249" s="256"/>
      <c r="V249" s="256"/>
      <c r="W249" s="256"/>
      <c r="X249" s="256"/>
      <c r="Y249" s="256"/>
      <c r="Z249" s="256"/>
      <c r="AA249" s="256"/>
      <c r="AB249" s="256"/>
      <c r="AC249" s="256"/>
      <c r="AD249" s="256"/>
      <c r="AE249" s="256"/>
      <c r="AF249" s="256"/>
      <c r="AG249" s="256"/>
      <c r="AH249" s="256"/>
      <c r="AI249" s="256"/>
      <c r="AJ249" s="256"/>
      <c r="AK249" s="256"/>
      <c r="AL249" s="256"/>
      <c r="AM249" s="256"/>
      <c r="AN249" s="256"/>
      <c r="AO249" s="256"/>
      <c r="AP249" s="256"/>
      <c r="AQ249" s="256"/>
      <c r="AR249" s="256"/>
      <c r="AS249" s="256"/>
      <c r="AT249" s="256"/>
      <c r="AU249" s="256"/>
      <c r="AV249" s="256"/>
      <c r="AW249" s="256"/>
      <c r="AX249" s="256"/>
      <c r="AY249" s="256"/>
      <c r="AZ249" s="256"/>
      <c r="BA249" s="256"/>
    </row>
    <row r="250" spans="1:53" s="254" customFormat="1" ht="33">
      <c r="A250" s="52"/>
      <c r="B250" s="53" t="s">
        <v>678</v>
      </c>
      <c r="C250" s="44"/>
      <c r="D250" s="347"/>
      <c r="E250" s="251"/>
      <c r="F250" s="252">
        <f t="shared" si="3"/>
        <v>0</v>
      </c>
      <c r="G250" s="255"/>
      <c r="H250" s="256"/>
      <c r="I250" s="256"/>
      <c r="J250" s="256"/>
      <c r="K250" s="256"/>
      <c r="L250" s="256"/>
      <c r="M250" s="256"/>
      <c r="N250" s="256"/>
      <c r="O250" s="256"/>
      <c r="P250" s="256"/>
      <c r="Q250" s="256"/>
      <c r="R250" s="256"/>
      <c r="S250" s="256"/>
      <c r="T250" s="256"/>
      <c r="U250" s="256"/>
      <c r="V250" s="256"/>
      <c r="W250" s="256"/>
      <c r="X250" s="256"/>
      <c r="Y250" s="256"/>
      <c r="Z250" s="256"/>
      <c r="AA250" s="256"/>
      <c r="AB250" s="256"/>
      <c r="AC250" s="256"/>
      <c r="AD250" s="256"/>
      <c r="AE250" s="256"/>
      <c r="AF250" s="256"/>
      <c r="AG250" s="256"/>
      <c r="AH250" s="256"/>
      <c r="AI250" s="256"/>
      <c r="AJ250" s="256"/>
      <c r="AK250" s="256"/>
      <c r="AL250" s="256"/>
      <c r="AM250" s="256"/>
      <c r="AN250" s="256"/>
      <c r="AO250" s="256"/>
      <c r="AP250" s="256"/>
      <c r="AQ250" s="256"/>
      <c r="AR250" s="256"/>
      <c r="AS250" s="256"/>
      <c r="AT250" s="256"/>
      <c r="AU250" s="256"/>
      <c r="AV250" s="256"/>
      <c r="AW250" s="256"/>
      <c r="AX250" s="256"/>
      <c r="AY250" s="256"/>
      <c r="AZ250" s="256"/>
      <c r="BA250" s="256"/>
    </row>
    <row r="251" spans="1:53" s="254" customFormat="1" ht="49.5">
      <c r="A251" s="52"/>
      <c r="B251" s="53" t="s">
        <v>679</v>
      </c>
      <c r="C251" s="44"/>
      <c r="D251" s="347"/>
      <c r="E251" s="251"/>
      <c r="F251" s="252">
        <f t="shared" si="3"/>
        <v>0</v>
      </c>
      <c r="G251" s="255"/>
      <c r="H251" s="256"/>
      <c r="I251" s="256"/>
      <c r="J251" s="256"/>
      <c r="K251" s="256"/>
      <c r="L251" s="256"/>
      <c r="M251" s="256"/>
      <c r="N251" s="256"/>
      <c r="O251" s="256"/>
      <c r="P251" s="256"/>
      <c r="Q251" s="256"/>
      <c r="R251" s="256"/>
      <c r="S251" s="256"/>
      <c r="T251" s="256"/>
      <c r="U251" s="256"/>
      <c r="V251" s="256"/>
      <c r="W251" s="256"/>
      <c r="X251" s="256"/>
      <c r="Y251" s="256"/>
      <c r="Z251" s="256"/>
      <c r="AA251" s="256"/>
      <c r="AB251" s="256"/>
      <c r="AC251" s="256"/>
      <c r="AD251" s="256"/>
      <c r="AE251" s="256"/>
      <c r="AF251" s="256"/>
      <c r="AG251" s="256"/>
      <c r="AH251" s="256"/>
      <c r="AI251" s="256"/>
      <c r="AJ251" s="256"/>
      <c r="AK251" s="256"/>
      <c r="AL251" s="256"/>
      <c r="AM251" s="256"/>
      <c r="AN251" s="256"/>
      <c r="AO251" s="256"/>
      <c r="AP251" s="256"/>
      <c r="AQ251" s="256"/>
      <c r="AR251" s="256"/>
      <c r="AS251" s="256"/>
      <c r="AT251" s="256"/>
      <c r="AU251" s="256"/>
      <c r="AV251" s="256"/>
      <c r="AW251" s="256"/>
      <c r="AX251" s="256"/>
      <c r="AY251" s="256"/>
      <c r="AZ251" s="256"/>
      <c r="BA251" s="256"/>
    </row>
    <row r="252" spans="1:53" s="254" customFormat="1" ht="33">
      <c r="A252" s="52"/>
      <c r="B252" s="53" t="s">
        <v>680</v>
      </c>
      <c r="C252" s="44"/>
      <c r="D252" s="347"/>
      <c r="E252" s="251"/>
      <c r="F252" s="252">
        <f t="shared" si="3"/>
        <v>0</v>
      </c>
      <c r="G252" s="255"/>
      <c r="H252" s="256"/>
      <c r="I252" s="256"/>
      <c r="J252" s="256"/>
      <c r="K252" s="256"/>
      <c r="L252" s="256"/>
      <c r="M252" s="256"/>
      <c r="N252" s="256"/>
      <c r="O252" s="256"/>
      <c r="P252" s="256"/>
      <c r="Q252" s="256"/>
      <c r="R252" s="256"/>
      <c r="S252" s="256"/>
      <c r="T252" s="256"/>
      <c r="U252" s="256"/>
      <c r="V252" s="256"/>
      <c r="W252" s="256"/>
      <c r="X252" s="256"/>
      <c r="Y252" s="256"/>
      <c r="Z252" s="256"/>
      <c r="AA252" s="256"/>
      <c r="AB252" s="256"/>
      <c r="AC252" s="256"/>
      <c r="AD252" s="256"/>
      <c r="AE252" s="256"/>
      <c r="AF252" s="256"/>
      <c r="AG252" s="256"/>
      <c r="AH252" s="256"/>
      <c r="AI252" s="256"/>
      <c r="AJ252" s="256"/>
      <c r="AK252" s="256"/>
      <c r="AL252" s="256"/>
      <c r="AM252" s="256"/>
      <c r="AN252" s="256"/>
      <c r="AO252" s="256"/>
      <c r="AP252" s="256"/>
      <c r="AQ252" s="256"/>
      <c r="AR252" s="256"/>
      <c r="AS252" s="256"/>
      <c r="AT252" s="256"/>
      <c r="AU252" s="256"/>
      <c r="AV252" s="256"/>
      <c r="AW252" s="256"/>
      <c r="AX252" s="256"/>
      <c r="AY252" s="256"/>
      <c r="AZ252" s="256"/>
      <c r="BA252" s="256"/>
    </row>
    <row r="253" spans="1:53" s="254" customFormat="1">
      <c r="A253" s="52"/>
      <c r="B253" s="53" t="s">
        <v>681</v>
      </c>
      <c r="C253" s="44"/>
      <c r="D253" s="347"/>
      <c r="E253" s="251"/>
      <c r="F253" s="252">
        <f t="shared" si="3"/>
        <v>0</v>
      </c>
      <c r="G253" s="255"/>
      <c r="H253" s="256"/>
      <c r="I253" s="256"/>
      <c r="J253" s="256"/>
      <c r="K253" s="256"/>
      <c r="L253" s="256"/>
      <c r="M253" s="256"/>
      <c r="N253" s="256"/>
      <c r="O253" s="256"/>
      <c r="P253" s="256"/>
      <c r="Q253" s="256"/>
      <c r="R253" s="256"/>
      <c r="S253" s="256"/>
      <c r="T253" s="256"/>
      <c r="U253" s="256"/>
      <c r="V253" s="256"/>
      <c r="W253" s="256"/>
      <c r="X253" s="256"/>
      <c r="Y253" s="256"/>
      <c r="Z253" s="256"/>
      <c r="AA253" s="256"/>
      <c r="AB253" s="256"/>
      <c r="AC253" s="256"/>
      <c r="AD253" s="256"/>
      <c r="AE253" s="256"/>
      <c r="AF253" s="256"/>
      <c r="AG253" s="256"/>
      <c r="AH253" s="256"/>
      <c r="AI253" s="256"/>
      <c r="AJ253" s="256"/>
      <c r="AK253" s="256"/>
      <c r="AL253" s="256"/>
      <c r="AM253" s="256"/>
      <c r="AN253" s="256"/>
      <c r="AO253" s="256"/>
      <c r="AP253" s="256"/>
      <c r="AQ253" s="256"/>
      <c r="AR253" s="256"/>
      <c r="AS253" s="256"/>
      <c r="AT253" s="256"/>
      <c r="AU253" s="256"/>
      <c r="AV253" s="256"/>
      <c r="AW253" s="256"/>
      <c r="AX253" s="256"/>
      <c r="AY253" s="256"/>
      <c r="AZ253" s="256"/>
      <c r="BA253" s="256"/>
    </row>
    <row r="254" spans="1:53" s="254" customFormat="1">
      <c r="A254" s="52"/>
      <c r="B254" s="53" t="s">
        <v>589</v>
      </c>
      <c r="C254" s="44" t="s">
        <v>54</v>
      </c>
      <c r="D254" s="347">
        <v>1</v>
      </c>
      <c r="E254" s="251"/>
      <c r="F254" s="252">
        <f t="shared" si="3"/>
        <v>0</v>
      </c>
      <c r="G254" s="255"/>
      <c r="H254" s="256"/>
      <c r="I254" s="256"/>
      <c r="J254" s="256"/>
      <c r="K254" s="256"/>
      <c r="L254" s="256"/>
      <c r="M254" s="256"/>
      <c r="N254" s="256"/>
      <c r="O254" s="256"/>
      <c r="P254" s="256"/>
      <c r="Q254" s="256"/>
      <c r="R254" s="256"/>
      <c r="S254" s="256"/>
      <c r="T254" s="256"/>
      <c r="U254" s="256"/>
      <c r="V254" s="256"/>
      <c r="W254" s="256"/>
      <c r="X254" s="256"/>
      <c r="Y254" s="256"/>
      <c r="Z254" s="256"/>
      <c r="AA254" s="256"/>
      <c r="AB254" s="256"/>
      <c r="AC254" s="256"/>
      <c r="AD254" s="256"/>
      <c r="AE254" s="256"/>
      <c r="AF254" s="256"/>
      <c r="AG254" s="256"/>
      <c r="AH254" s="256"/>
      <c r="AI254" s="256"/>
      <c r="AJ254" s="256"/>
      <c r="AK254" s="256"/>
      <c r="AL254" s="256"/>
      <c r="AM254" s="256"/>
      <c r="AN254" s="256"/>
      <c r="AO254" s="256"/>
      <c r="AP254" s="256"/>
      <c r="AQ254" s="256"/>
      <c r="AR254" s="256"/>
      <c r="AS254" s="256"/>
      <c r="AT254" s="256"/>
      <c r="AU254" s="256"/>
      <c r="AV254" s="256"/>
      <c r="AW254" s="256"/>
      <c r="AX254" s="256"/>
      <c r="AY254" s="256"/>
      <c r="AZ254" s="256"/>
      <c r="BA254" s="256"/>
    </row>
    <row r="255" spans="1:53" s="254" customFormat="1">
      <c r="A255" s="52"/>
      <c r="B255" s="53"/>
      <c r="C255" s="44"/>
      <c r="D255" s="347"/>
      <c r="E255" s="251"/>
      <c r="F255" s="252">
        <f t="shared" si="3"/>
        <v>0</v>
      </c>
      <c r="G255" s="255"/>
      <c r="H255" s="256"/>
      <c r="I255" s="256"/>
      <c r="J255" s="256"/>
      <c r="K255" s="256"/>
      <c r="L255" s="256"/>
      <c r="M255" s="256"/>
      <c r="N255" s="256"/>
      <c r="O255" s="256"/>
      <c r="P255" s="256"/>
      <c r="Q255" s="256"/>
      <c r="R255" s="256"/>
      <c r="S255" s="256"/>
      <c r="T255" s="256"/>
      <c r="U255" s="256"/>
      <c r="V255" s="256"/>
      <c r="W255" s="256"/>
      <c r="X255" s="256"/>
      <c r="Y255" s="256"/>
      <c r="Z255" s="256"/>
      <c r="AA255" s="256"/>
      <c r="AB255" s="256"/>
      <c r="AC255" s="256"/>
      <c r="AD255" s="256"/>
      <c r="AE255" s="256"/>
      <c r="AF255" s="256"/>
      <c r="AG255" s="256"/>
      <c r="AH255" s="256"/>
      <c r="AI255" s="256"/>
      <c r="AJ255" s="256"/>
      <c r="AK255" s="256"/>
      <c r="AL255" s="256"/>
      <c r="AM255" s="256"/>
      <c r="AN255" s="256"/>
      <c r="AO255" s="256"/>
      <c r="AP255" s="256"/>
      <c r="AQ255" s="256"/>
      <c r="AR255" s="256"/>
      <c r="AS255" s="256"/>
      <c r="AT255" s="256"/>
      <c r="AU255" s="256"/>
      <c r="AV255" s="256"/>
      <c r="AW255" s="256"/>
      <c r="AX255" s="256"/>
      <c r="AY255" s="256"/>
      <c r="AZ255" s="256"/>
      <c r="BA255" s="256"/>
    </row>
    <row r="256" spans="1:53" s="254" customFormat="1" ht="33">
      <c r="A256" s="52" t="s">
        <v>783</v>
      </c>
      <c r="B256" s="53" t="s">
        <v>590</v>
      </c>
      <c r="C256" s="44" t="s">
        <v>55</v>
      </c>
      <c r="D256" s="347">
        <v>1</v>
      </c>
      <c r="E256" s="251"/>
      <c r="F256" s="252">
        <f t="shared" si="3"/>
        <v>0</v>
      </c>
      <c r="G256" s="255"/>
      <c r="H256" s="256"/>
      <c r="I256" s="256"/>
      <c r="J256" s="256"/>
      <c r="K256" s="256"/>
      <c r="L256" s="256"/>
      <c r="M256" s="256"/>
      <c r="N256" s="256"/>
      <c r="O256" s="256"/>
      <c r="P256" s="256"/>
      <c r="Q256" s="256"/>
      <c r="R256" s="256"/>
      <c r="S256" s="256"/>
      <c r="T256" s="256"/>
      <c r="U256" s="256"/>
      <c r="V256" s="256"/>
      <c r="W256" s="256"/>
      <c r="X256" s="256"/>
      <c r="Y256" s="256"/>
      <c r="Z256" s="256"/>
      <c r="AA256" s="256"/>
      <c r="AB256" s="256"/>
      <c r="AC256" s="256"/>
      <c r="AD256" s="256"/>
      <c r="AE256" s="256"/>
      <c r="AF256" s="256"/>
      <c r="AG256" s="256"/>
      <c r="AH256" s="256"/>
      <c r="AI256" s="256"/>
      <c r="AJ256" s="256"/>
      <c r="AK256" s="256"/>
      <c r="AL256" s="256"/>
      <c r="AM256" s="256"/>
      <c r="AN256" s="256"/>
      <c r="AO256" s="256"/>
      <c r="AP256" s="256"/>
      <c r="AQ256" s="256"/>
      <c r="AR256" s="256"/>
      <c r="AS256" s="256"/>
      <c r="AT256" s="256"/>
      <c r="AU256" s="256"/>
      <c r="AV256" s="256"/>
      <c r="AW256" s="256"/>
      <c r="AX256" s="256"/>
      <c r="AY256" s="256"/>
      <c r="AZ256" s="256"/>
      <c r="BA256" s="256"/>
    </row>
    <row r="257" spans="1:53" s="254" customFormat="1">
      <c r="A257" s="52"/>
      <c r="B257" s="53"/>
      <c r="C257" s="44"/>
      <c r="D257" s="347"/>
      <c r="E257" s="251"/>
      <c r="F257" s="252">
        <f t="shared" si="3"/>
        <v>0</v>
      </c>
      <c r="G257" s="255"/>
      <c r="H257" s="256"/>
      <c r="I257" s="256"/>
      <c r="J257" s="256"/>
      <c r="K257" s="256"/>
      <c r="L257" s="256"/>
      <c r="M257" s="256"/>
      <c r="N257" s="256"/>
      <c r="O257" s="256"/>
      <c r="P257" s="256"/>
      <c r="Q257" s="256"/>
      <c r="R257" s="256"/>
      <c r="S257" s="256"/>
      <c r="T257" s="256"/>
      <c r="U257" s="256"/>
      <c r="V257" s="256"/>
      <c r="W257" s="256"/>
      <c r="X257" s="256"/>
      <c r="Y257" s="256"/>
      <c r="Z257" s="256"/>
      <c r="AA257" s="256"/>
      <c r="AB257" s="256"/>
      <c r="AC257" s="256"/>
      <c r="AD257" s="256"/>
      <c r="AE257" s="256"/>
      <c r="AF257" s="256"/>
      <c r="AG257" s="256"/>
      <c r="AH257" s="256"/>
      <c r="AI257" s="256"/>
      <c r="AJ257" s="256"/>
      <c r="AK257" s="256"/>
      <c r="AL257" s="256"/>
      <c r="AM257" s="256"/>
      <c r="AN257" s="256"/>
      <c r="AO257" s="256"/>
      <c r="AP257" s="256"/>
      <c r="AQ257" s="256"/>
      <c r="AR257" s="256"/>
      <c r="AS257" s="256"/>
      <c r="AT257" s="256"/>
      <c r="AU257" s="256"/>
      <c r="AV257" s="256"/>
      <c r="AW257" s="256"/>
      <c r="AX257" s="256"/>
      <c r="AY257" s="256"/>
      <c r="AZ257" s="256"/>
      <c r="BA257" s="256"/>
    </row>
    <row r="258" spans="1:53" s="254" customFormat="1" ht="49.5">
      <c r="A258" s="52" t="s">
        <v>784</v>
      </c>
      <c r="B258" s="53" t="s">
        <v>682</v>
      </c>
      <c r="C258" s="44" t="s">
        <v>55</v>
      </c>
      <c r="D258" s="347">
        <v>1</v>
      </c>
      <c r="E258" s="251"/>
      <c r="F258" s="252">
        <f t="shared" si="3"/>
        <v>0</v>
      </c>
      <c r="G258" s="255"/>
      <c r="H258" s="256"/>
      <c r="I258" s="256"/>
      <c r="J258" s="256"/>
      <c r="K258" s="256"/>
      <c r="L258" s="256"/>
      <c r="M258" s="256"/>
      <c r="N258" s="256"/>
      <c r="O258" s="256"/>
      <c r="P258" s="256"/>
      <c r="Q258" s="256"/>
      <c r="R258" s="256"/>
      <c r="S258" s="256"/>
      <c r="T258" s="256"/>
      <c r="U258" s="256"/>
      <c r="V258" s="256"/>
      <c r="W258" s="256"/>
      <c r="X258" s="256"/>
      <c r="Y258" s="256"/>
      <c r="Z258" s="256"/>
      <c r="AA258" s="256"/>
      <c r="AB258" s="256"/>
      <c r="AC258" s="256"/>
      <c r="AD258" s="256"/>
      <c r="AE258" s="256"/>
      <c r="AF258" s="256"/>
      <c r="AG258" s="256"/>
      <c r="AH258" s="256"/>
      <c r="AI258" s="256"/>
      <c r="AJ258" s="256"/>
      <c r="AK258" s="256"/>
      <c r="AL258" s="256"/>
      <c r="AM258" s="256"/>
      <c r="AN258" s="256"/>
      <c r="AO258" s="256"/>
      <c r="AP258" s="256"/>
      <c r="AQ258" s="256"/>
      <c r="AR258" s="256"/>
      <c r="AS258" s="256"/>
      <c r="AT258" s="256"/>
      <c r="AU258" s="256"/>
      <c r="AV258" s="256"/>
      <c r="AW258" s="256"/>
      <c r="AX258" s="256"/>
      <c r="AY258" s="256"/>
      <c r="AZ258" s="256"/>
      <c r="BA258" s="256"/>
    </row>
    <row r="259" spans="1:53" s="254" customFormat="1">
      <c r="A259" s="52"/>
      <c r="B259" s="53"/>
      <c r="C259" s="44"/>
      <c r="D259" s="347"/>
      <c r="E259" s="251"/>
      <c r="F259" s="252">
        <f t="shared" si="3"/>
        <v>0</v>
      </c>
      <c r="G259" s="255"/>
      <c r="H259" s="256"/>
      <c r="I259" s="256"/>
      <c r="J259" s="256"/>
      <c r="K259" s="256"/>
      <c r="L259" s="256"/>
      <c r="M259" s="256"/>
      <c r="N259" s="256"/>
      <c r="O259" s="256"/>
      <c r="P259" s="256"/>
      <c r="Q259" s="256"/>
      <c r="R259" s="256"/>
      <c r="S259" s="256"/>
      <c r="T259" s="256"/>
      <c r="U259" s="256"/>
      <c r="V259" s="256"/>
      <c r="W259" s="256"/>
      <c r="X259" s="256"/>
      <c r="Y259" s="256"/>
      <c r="Z259" s="256"/>
      <c r="AA259" s="256"/>
      <c r="AB259" s="256"/>
      <c r="AC259" s="256"/>
      <c r="AD259" s="256"/>
      <c r="AE259" s="256"/>
      <c r="AF259" s="256"/>
      <c r="AG259" s="256"/>
      <c r="AH259" s="256"/>
      <c r="AI259" s="256"/>
      <c r="AJ259" s="256"/>
      <c r="AK259" s="256"/>
      <c r="AL259" s="256"/>
      <c r="AM259" s="256"/>
      <c r="AN259" s="256"/>
      <c r="AO259" s="256"/>
      <c r="AP259" s="256"/>
      <c r="AQ259" s="256"/>
      <c r="AR259" s="256"/>
      <c r="AS259" s="256"/>
      <c r="AT259" s="256"/>
      <c r="AU259" s="256"/>
      <c r="AV259" s="256"/>
      <c r="AW259" s="256"/>
      <c r="AX259" s="256"/>
      <c r="AY259" s="256"/>
      <c r="AZ259" s="256"/>
      <c r="BA259" s="256"/>
    </row>
    <row r="260" spans="1:53" s="254" customFormat="1" ht="49.5">
      <c r="A260" s="52" t="s">
        <v>785</v>
      </c>
      <c r="B260" s="53" t="s">
        <v>591</v>
      </c>
      <c r="C260" s="44"/>
      <c r="D260" s="347"/>
      <c r="E260" s="251"/>
      <c r="F260" s="252">
        <f t="shared" si="3"/>
        <v>0</v>
      </c>
      <c r="G260" s="255"/>
      <c r="H260" s="256"/>
      <c r="I260" s="256"/>
      <c r="J260" s="256"/>
      <c r="K260" s="256"/>
      <c r="L260" s="256"/>
      <c r="M260" s="256"/>
      <c r="N260" s="256"/>
      <c r="O260" s="256"/>
      <c r="P260" s="256"/>
      <c r="Q260" s="256"/>
      <c r="R260" s="256"/>
      <c r="S260" s="256"/>
      <c r="T260" s="256"/>
      <c r="U260" s="256"/>
      <c r="V260" s="256"/>
      <c r="W260" s="256"/>
      <c r="X260" s="256"/>
      <c r="Y260" s="256"/>
      <c r="Z260" s="256"/>
      <c r="AA260" s="256"/>
      <c r="AB260" s="256"/>
      <c r="AC260" s="256"/>
      <c r="AD260" s="256"/>
      <c r="AE260" s="256"/>
      <c r="AF260" s="256"/>
      <c r="AG260" s="256"/>
      <c r="AH260" s="256"/>
      <c r="AI260" s="256"/>
      <c r="AJ260" s="256"/>
      <c r="AK260" s="256"/>
      <c r="AL260" s="256"/>
      <c r="AM260" s="256"/>
      <c r="AN260" s="256"/>
      <c r="AO260" s="256"/>
      <c r="AP260" s="256"/>
      <c r="AQ260" s="256"/>
      <c r="AR260" s="256"/>
      <c r="AS260" s="256"/>
      <c r="AT260" s="256"/>
      <c r="AU260" s="256"/>
      <c r="AV260" s="256"/>
      <c r="AW260" s="256"/>
      <c r="AX260" s="256"/>
      <c r="AY260" s="256"/>
      <c r="AZ260" s="256"/>
      <c r="BA260" s="256"/>
    </row>
    <row r="261" spans="1:53" s="254" customFormat="1">
      <c r="A261" s="52"/>
      <c r="B261" s="53" t="s">
        <v>201</v>
      </c>
      <c r="C261" s="44" t="s">
        <v>55</v>
      </c>
      <c r="D261" s="347">
        <v>2</v>
      </c>
      <c r="E261" s="251"/>
      <c r="F261" s="252">
        <f t="shared" si="3"/>
        <v>0</v>
      </c>
      <c r="G261" s="255"/>
      <c r="H261" s="256"/>
      <c r="I261" s="256"/>
      <c r="J261" s="256"/>
      <c r="K261" s="256"/>
      <c r="L261" s="256"/>
      <c r="M261" s="256"/>
      <c r="N261" s="256"/>
      <c r="O261" s="256"/>
      <c r="P261" s="256"/>
      <c r="Q261" s="256"/>
      <c r="R261" s="256"/>
      <c r="S261" s="256"/>
      <c r="T261" s="256"/>
      <c r="U261" s="256"/>
      <c r="V261" s="256"/>
      <c r="W261" s="256"/>
      <c r="X261" s="256"/>
      <c r="Y261" s="256"/>
      <c r="Z261" s="256"/>
      <c r="AA261" s="256"/>
      <c r="AB261" s="256"/>
      <c r="AC261" s="256"/>
      <c r="AD261" s="256"/>
      <c r="AE261" s="256"/>
      <c r="AF261" s="256"/>
      <c r="AG261" s="256"/>
      <c r="AH261" s="256"/>
      <c r="AI261" s="256"/>
      <c r="AJ261" s="256"/>
      <c r="AK261" s="256"/>
      <c r="AL261" s="256"/>
      <c r="AM261" s="256"/>
      <c r="AN261" s="256"/>
      <c r="AO261" s="256"/>
      <c r="AP261" s="256"/>
      <c r="AQ261" s="256"/>
      <c r="AR261" s="256"/>
      <c r="AS261" s="256"/>
      <c r="AT261" s="256"/>
      <c r="AU261" s="256"/>
      <c r="AV261" s="256"/>
      <c r="AW261" s="256"/>
      <c r="AX261" s="256"/>
      <c r="AY261" s="256"/>
      <c r="AZ261" s="256"/>
      <c r="BA261" s="256"/>
    </row>
    <row r="262" spans="1:53" s="254" customFormat="1">
      <c r="A262" s="52"/>
      <c r="B262" s="53" t="s">
        <v>200</v>
      </c>
      <c r="C262" s="44" t="s">
        <v>55</v>
      </c>
      <c r="D262" s="347">
        <v>4</v>
      </c>
      <c r="E262" s="251"/>
      <c r="F262" s="252">
        <f t="shared" si="3"/>
        <v>0</v>
      </c>
      <c r="G262" s="255"/>
      <c r="H262" s="256"/>
      <c r="I262" s="256"/>
      <c r="J262" s="256"/>
      <c r="K262" s="256"/>
      <c r="L262" s="256"/>
      <c r="M262" s="256"/>
      <c r="N262" s="256"/>
      <c r="O262" s="256"/>
      <c r="P262" s="256"/>
      <c r="Q262" s="256"/>
      <c r="R262" s="256"/>
      <c r="S262" s="256"/>
      <c r="T262" s="256"/>
      <c r="U262" s="256"/>
      <c r="V262" s="256"/>
      <c r="W262" s="256"/>
      <c r="X262" s="256"/>
      <c r="Y262" s="256"/>
      <c r="Z262" s="256"/>
      <c r="AA262" s="256"/>
      <c r="AB262" s="256"/>
      <c r="AC262" s="256"/>
      <c r="AD262" s="256"/>
      <c r="AE262" s="256"/>
      <c r="AF262" s="256"/>
      <c r="AG262" s="256"/>
      <c r="AH262" s="256"/>
      <c r="AI262" s="256"/>
      <c r="AJ262" s="256"/>
      <c r="AK262" s="256"/>
      <c r="AL262" s="256"/>
      <c r="AM262" s="256"/>
      <c r="AN262" s="256"/>
      <c r="AO262" s="256"/>
      <c r="AP262" s="256"/>
      <c r="AQ262" s="256"/>
      <c r="AR262" s="256"/>
      <c r="AS262" s="256"/>
      <c r="AT262" s="256"/>
      <c r="AU262" s="256"/>
      <c r="AV262" s="256"/>
      <c r="AW262" s="256"/>
      <c r="AX262" s="256"/>
      <c r="AY262" s="256"/>
      <c r="AZ262" s="256"/>
      <c r="BA262" s="256"/>
    </row>
    <row r="263" spans="1:53" s="254" customFormat="1">
      <c r="A263" s="52"/>
      <c r="B263" s="53" t="s">
        <v>204</v>
      </c>
      <c r="C263" s="44" t="s">
        <v>55</v>
      </c>
      <c r="D263" s="347">
        <v>10</v>
      </c>
      <c r="E263" s="251"/>
      <c r="F263" s="252">
        <f t="shared" si="3"/>
        <v>0</v>
      </c>
      <c r="G263" s="255"/>
      <c r="H263" s="256"/>
      <c r="I263" s="256"/>
      <c r="J263" s="256"/>
      <c r="K263" s="256"/>
      <c r="L263" s="256"/>
      <c r="M263" s="256"/>
      <c r="N263" s="256"/>
      <c r="O263" s="256"/>
      <c r="P263" s="256"/>
      <c r="Q263" s="256"/>
      <c r="R263" s="256"/>
      <c r="S263" s="256"/>
      <c r="T263" s="256"/>
      <c r="U263" s="256"/>
      <c r="V263" s="256"/>
      <c r="W263" s="256"/>
      <c r="X263" s="256"/>
      <c r="Y263" s="256"/>
      <c r="Z263" s="256"/>
      <c r="AA263" s="256"/>
      <c r="AB263" s="256"/>
      <c r="AC263" s="256"/>
      <c r="AD263" s="256"/>
      <c r="AE263" s="256"/>
      <c r="AF263" s="256"/>
      <c r="AG263" s="256"/>
      <c r="AH263" s="256"/>
      <c r="AI263" s="256"/>
      <c r="AJ263" s="256"/>
      <c r="AK263" s="256"/>
      <c r="AL263" s="256"/>
      <c r="AM263" s="256"/>
      <c r="AN263" s="256"/>
      <c r="AO263" s="256"/>
      <c r="AP263" s="256"/>
      <c r="AQ263" s="256"/>
      <c r="AR263" s="256"/>
      <c r="AS263" s="256"/>
      <c r="AT263" s="256"/>
      <c r="AU263" s="256"/>
      <c r="AV263" s="256"/>
      <c r="AW263" s="256"/>
      <c r="AX263" s="256"/>
      <c r="AY263" s="256"/>
      <c r="AZ263" s="256"/>
      <c r="BA263" s="256"/>
    </row>
    <row r="264" spans="1:53" s="254" customFormat="1">
      <c r="A264" s="52"/>
      <c r="B264" s="53"/>
      <c r="C264" s="44"/>
      <c r="D264" s="347"/>
      <c r="E264" s="251"/>
      <c r="F264" s="252">
        <f t="shared" si="3"/>
        <v>0</v>
      </c>
      <c r="G264" s="255"/>
      <c r="H264" s="256"/>
      <c r="I264" s="256"/>
      <c r="J264" s="256"/>
      <c r="K264" s="256"/>
      <c r="L264" s="256"/>
      <c r="M264" s="256"/>
      <c r="N264" s="256"/>
      <c r="O264" s="256"/>
      <c r="P264" s="256"/>
      <c r="Q264" s="256"/>
      <c r="R264" s="256"/>
      <c r="S264" s="256"/>
      <c r="T264" s="256"/>
      <c r="U264" s="256"/>
      <c r="V264" s="256"/>
      <c r="W264" s="256"/>
      <c r="X264" s="256"/>
      <c r="Y264" s="256"/>
      <c r="Z264" s="256"/>
      <c r="AA264" s="256"/>
      <c r="AB264" s="256"/>
      <c r="AC264" s="256"/>
      <c r="AD264" s="256"/>
      <c r="AE264" s="256"/>
      <c r="AF264" s="256"/>
      <c r="AG264" s="256"/>
      <c r="AH264" s="256"/>
      <c r="AI264" s="256"/>
      <c r="AJ264" s="256"/>
      <c r="AK264" s="256"/>
      <c r="AL264" s="256"/>
      <c r="AM264" s="256"/>
      <c r="AN264" s="256"/>
      <c r="AO264" s="256"/>
      <c r="AP264" s="256"/>
      <c r="AQ264" s="256"/>
      <c r="AR264" s="256"/>
      <c r="AS264" s="256"/>
      <c r="AT264" s="256"/>
      <c r="AU264" s="256"/>
      <c r="AV264" s="256"/>
      <c r="AW264" s="256"/>
      <c r="AX264" s="256"/>
      <c r="AY264" s="256"/>
      <c r="AZ264" s="256"/>
      <c r="BA264" s="256"/>
    </row>
    <row r="265" spans="1:53" s="254" customFormat="1" ht="49.5">
      <c r="A265" s="52" t="s">
        <v>786</v>
      </c>
      <c r="B265" s="53" t="s">
        <v>592</v>
      </c>
      <c r="C265" s="44"/>
      <c r="D265" s="347"/>
      <c r="E265" s="251"/>
      <c r="F265" s="252">
        <f t="shared" si="3"/>
        <v>0</v>
      </c>
      <c r="G265" s="255"/>
      <c r="H265" s="256"/>
      <c r="I265" s="256"/>
      <c r="J265" s="256"/>
      <c r="K265" s="256"/>
      <c r="L265" s="256"/>
      <c r="M265" s="256"/>
      <c r="N265" s="256"/>
      <c r="O265" s="256"/>
      <c r="P265" s="256"/>
      <c r="Q265" s="256"/>
      <c r="R265" s="256"/>
      <c r="S265" s="256"/>
      <c r="T265" s="256"/>
      <c r="U265" s="256"/>
      <c r="V265" s="256"/>
      <c r="W265" s="256"/>
      <c r="X265" s="256"/>
      <c r="Y265" s="256"/>
      <c r="Z265" s="256"/>
      <c r="AA265" s="256"/>
      <c r="AB265" s="256"/>
      <c r="AC265" s="256"/>
      <c r="AD265" s="256"/>
      <c r="AE265" s="256"/>
      <c r="AF265" s="256"/>
      <c r="AG265" s="256"/>
      <c r="AH265" s="256"/>
      <c r="AI265" s="256"/>
      <c r="AJ265" s="256"/>
      <c r="AK265" s="256"/>
      <c r="AL265" s="256"/>
      <c r="AM265" s="256"/>
      <c r="AN265" s="256"/>
      <c r="AO265" s="256"/>
      <c r="AP265" s="256"/>
      <c r="AQ265" s="256"/>
      <c r="AR265" s="256"/>
      <c r="AS265" s="256"/>
      <c r="AT265" s="256"/>
      <c r="AU265" s="256"/>
      <c r="AV265" s="256"/>
      <c r="AW265" s="256"/>
      <c r="AX265" s="256"/>
      <c r="AY265" s="256"/>
      <c r="AZ265" s="256"/>
      <c r="BA265" s="256"/>
    </row>
    <row r="266" spans="1:53" s="254" customFormat="1" ht="33">
      <c r="A266" s="52"/>
      <c r="B266" s="53" t="s">
        <v>593</v>
      </c>
      <c r="C266" s="44"/>
      <c r="D266" s="347"/>
      <c r="E266" s="251"/>
      <c r="F266" s="252">
        <f t="shared" si="3"/>
        <v>0</v>
      </c>
      <c r="G266" s="255"/>
      <c r="H266" s="256"/>
      <c r="I266" s="256"/>
      <c r="J266" s="256"/>
      <c r="K266" s="256"/>
      <c r="L266" s="256"/>
      <c r="M266" s="256"/>
      <c r="N266" s="256"/>
      <c r="O266" s="256"/>
      <c r="P266" s="256"/>
      <c r="Q266" s="256"/>
      <c r="R266" s="256"/>
      <c r="S266" s="256"/>
      <c r="T266" s="256"/>
      <c r="U266" s="256"/>
      <c r="V266" s="256"/>
      <c r="W266" s="256"/>
      <c r="X266" s="256"/>
      <c r="Y266" s="256"/>
      <c r="Z266" s="256"/>
      <c r="AA266" s="256"/>
      <c r="AB266" s="256"/>
      <c r="AC266" s="256"/>
      <c r="AD266" s="256"/>
      <c r="AE266" s="256"/>
      <c r="AF266" s="256"/>
      <c r="AG266" s="256"/>
      <c r="AH266" s="256"/>
      <c r="AI266" s="256"/>
      <c r="AJ266" s="256"/>
      <c r="AK266" s="256"/>
      <c r="AL266" s="256"/>
      <c r="AM266" s="256"/>
      <c r="AN266" s="256"/>
      <c r="AO266" s="256"/>
      <c r="AP266" s="256"/>
      <c r="AQ266" s="256"/>
      <c r="AR266" s="256"/>
      <c r="AS266" s="256"/>
      <c r="AT266" s="256"/>
      <c r="AU266" s="256"/>
      <c r="AV266" s="256"/>
      <c r="AW266" s="256"/>
      <c r="AX266" s="256"/>
      <c r="AY266" s="256"/>
      <c r="AZ266" s="256"/>
      <c r="BA266" s="256"/>
    </row>
    <row r="267" spans="1:53" s="254" customFormat="1">
      <c r="A267" s="52"/>
      <c r="B267" s="53" t="s">
        <v>201</v>
      </c>
      <c r="C267" s="44" t="s">
        <v>55</v>
      </c>
      <c r="D267" s="347">
        <v>2</v>
      </c>
      <c r="E267" s="251"/>
      <c r="F267" s="252">
        <f t="shared" si="3"/>
        <v>0</v>
      </c>
      <c r="G267" s="255"/>
      <c r="H267" s="256"/>
      <c r="I267" s="256"/>
      <c r="J267" s="256"/>
      <c r="K267" s="256"/>
      <c r="L267" s="256"/>
      <c r="M267" s="256"/>
      <c r="N267" s="256"/>
      <c r="O267" s="256"/>
      <c r="P267" s="256"/>
      <c r="Q267" s="256"/>
      <c r="R267" s="256"/>
      <c r="S267" s="256"/>
      <c r="T267" s="256"/>
      <c r="U267" s="256"/>
      <c r="V267" s="256"/>
      <c r="W267" s="256"/>
      <c r="X267" s="256"/>
      <c r="Y267" s="256"/>
      <c r="Z267" s="256"/>
      <c r="AA267" s="256"/>
      <c r="AB267" s="256"/>
      <c r="AC267" s="256"/>
      <c r="AD267" s="256"/>
      <c r="AE267" s="256"/>
      <c r="AF267" s="256"/>
      <c r="AG267" s="256"/>
      <c r="AH267" s="256"/>
      <c r="AI267" s="256"/>
      <c r="AJ267" s="256"/>
      <c r="AK267" s="256"/>
      <c r="AL267" s="256"/>
      <c r="AM267" s="256"/>
      <c r="AN267" s="256"/>
      <c r="AO267" s="256"/>
      <c r="AP267" s="256"/>
      <c r="AQ267" s="256"/>
      <c r="AR267" s="256"/>
      <c r="AS267" s="256"/>
      <c r="AT267" s="256"/>
      <c r="AU267" s="256"/>
      <c r="AV267" s="256"/>
      <c r="AW267" s="256"/>
      <c r="AX267" s="256"/>
      <c r="AY267" s="256"/>
      <c r="AZ267" s="256"/>
      <c r="BA267" s="256"/>
    </row>
    <row r="268" spans="1:53" s="254" customFormat="1">
      <c r="A268" s="52"/>
      <c r="B268" s="53" t="s">
        <v>200</v>
      </c>
      <c r="C268" s="44" t="s">
        <v>55</v>
      </c>
      <c r="D268" s="347">
        <v>1</v>
      </c>
      <c r="E268" s="251"/>
      <c r="F268" s="252">
        <f t="shared" si="3"/>
        <v>0</v>
      </c>
      <c r="G268" s="255"/>
      <c r="H268" s="256"/>
      <c r="I268" s="256"/>
      <c r="J268" s="256"/>
      <c r="K268" s="256"/>
      <c r="L268" s="256"/>
      <c r="M268" s="256"/>
      <c r="N268" s="256"/>
      <c r="O268" s="256"/>
      <c r="P268" s="256"/>
      <c r="Q268" s="256"/>
      <c r="R268" s="256"/>
      <c r="S268" s="256"/>
      <c r="T268" s="256"/>
      <c r="U268" s="256"/>
      <c r="V268" s="256"/>
      <c r="W268" s="256"/>
      <c r="X268" s="256"/>
      <c r="Y268" s="256"/>
      <c r="Z268" s="256"/>
      <c r="AA268" s="256"/>
      <c r="AB268" s="256"/>
      <c r="AC268" s="256"/>
      <c r="AD268" s="256"/>
      <c r="AE268" s="256"/>
      <c r="AF268" s="256"/>
      <c r="AG268" s="256"/>
      <c r="AH268" s="256"/>
      <c r="AI268" s="256"/>
      <c r="AJ268" s="256"/>
      <c r="AK268" s="256"/>
      <c r="AL268" s="256"/>
      <c r="AM268" s="256"/>
      <c r="AN268" s="256"/>
      <c r="AO268" s="256"/>
      <c r="AP268" s="256"/>
      <c r="AQ268" s="256"/>
      <c r="AR268" s="256"/>
      <c r="AS268" s="256"/>
      <c r="AT268" s="256"/>
      <c r="AU268" s="256"/>
      <c r="AV268" s="256"/>
      <c r="AW268" s="256"/>
      <c r="AX268" s="256"/>
      <c r="AY268" s="256"/>
      <c r="AZ268" s="256"/>
      <c r="BA268" s="256"/>
    </row>
    <row r="269" spans="1:53" s="254" customFormat="1">
      <c r="A269" s="52"/>
      <c r="B269" s="53"/>
      <c r="C269" s="44"/>
      <c r="D269" s="347"/>
      <c r="E269" s="251"/>
      <c r="F269" s="252">
        <f t="shared" si="3"/>
        <v>0</v>
      </c>
      <c r="G269" s="255"/>
      <c r="H269" s="256"/>
      <c r="I269" s="256"/>
      <c r="J269" s="256"/>
      <c r="K269" s="256"/>
      <c r="L269" s="256"/>
      <c r="M269" s="256"/>
      <c r="N269" s="256"/>
      <c r="O269" s="256"/>
      <c r="P269" s="256"/>
      <c r="Q269" s="256"/>
      <c r="R269" s="256"/>
      <c r="S269" s="256"/>
      <c r="T269" s="256"/>
      <c r="U269" s="256"/>
      <c r="V269" s="256"/>
      <c r="W269" s="256"/>
      <c r="X269" s="256"/>
      <c r="Y269" s="256"/>
      <c r="Z269" s="256"/>
      <c r="AA269" s="256"/>
      <c r="AB269" s="256"/>
      <c r="AC269" s="256"/>
      <c r="AD269" s="256"/>
      <c r="AE269" s="256"/>
      <c r="AF269" s="256"/>
      <c r="AG269" s="256"/>
      <c r="AH269" s="256"/>
      <c r="AI269" s="256"/>
      <c r="AJ269" s="256"/>
      <c r="AK269" s="256"/>
      <c r="AL269" s="256"/>
      <c r="AM269" s="256"/>
      <c r="AN269" s="256"/>
      <c r="AO269" s="256"/>
      <c r="AP269" s="256"/>
      <c r="AQ269" s="256"/>
      <c r="AR269" s="256"/>
      <c r="AS269" s="256"/>
      <c r="AT269" s="256"/>
      <c r="AU269" s="256"/>
      <c r="AV269" s="256"/>
      <c r="AW269" s="256"/>
      <c r="AX269" s="256"/>
      <c r="AY269" s="256"/>
      <c r="AZ269" s="256"/>
      <c r="BA269" s="256"/>
    </row>
    <row r="270" spans="1:53" s="254" customFormat="1" ht="66">
      <c r="A270" s="52" t="s">
        <v>787</v>
      </c>
      <c r="B270" s="53" t="s">
        <v>594</v>
      </c>
      <c r="C270" s="44"/>
      <c r="D270" s="347"/>
      <c r="E270" s="251"/>
      <c r="F270" s="252">
        <f t="shared" si="3"/>
        <v>0</v>
      </c>
      <c r="G270" s="255"/>
      <c r="H270" s="256"/>
      <c r="I270" s="256"/>
      <c r="J270" s="256"/>
      <c r="K270" s="256"/>
      <c r="L270" s="256"/>
      <c r="M270" s="256"/>
      <c r="N270" s="256"/>
      <c r="O270" s="256"/>
      <c r="P270" s="256"/>
      <c r="Q270" s="256"/>
      <c r="R270" s="256"/>
      <c r="S270" s="256"/>
      <c r="T270" s="256"/>
      <c r="U270" s="256"/>
      <c r="V270" s="256"/>
      <c r="W270" s="256"/>
      <c r="X270" s="256"/>
      <c r="Y270" s="256"/>
      <c r="Z270" s="256"/>
      <c r="AA270" s="256"/>
      <c r="AB270" s="256"/>
      <c r="AC270" s="256"/>
      <c r="AD270" s="256"/>
      <c r="AE270" s="256"/>
      <c r="AF270" s="256"/>
      <c r="AG270" s="256"/>
      <c r="AH270" s="256"/>
      <c r="AI270" s="256"/>
      <c r="AJ270" s="256"/>
      <c r="AK270" s="256"/>
      <c r="AL270" s="256"/>
      <c r="AM270" s="256"/>
      <c r="AN270" s="256"/>
      <c r="AO270" s="256"/>
      <c r="AP270" s="256"/>
      <c r="AQ270" s="256"/>
      <c r="AR270" s="256"/>
      <c r="AS270" s="256"/>
      <c r="AT270" s="256"/>
      <c r="AU270" s="256"/>
      <c r="AV270" s="256"/>
      <c r="AW270" s="256"/>
      <c r="AX270" s="256"/>
      <c r="AY270" s="256"/>
      <c r="AZ270" s="256"/>
      <c r="BA270" s="256"/>
    </row>
    <row r="271" spans="1:53" s="254" customFormat="1">
      <c r="A271" s="52"/>
      <c r="B271" s="53" t="s">
        <v>595</v>
      </c>
      <c r="C271" s="44" t="s">
        <v>55</v>
      </c>
      <c r="D271" s="347">
        <v>4</v>
      </c>
      <c r="E271" s="251"/>
      <c r="F271" s="252">
        <f t="shared" si="3"/>
        <v>0</v>
      </c>
      <c r="G271" s="255"/>
      <c r="H271" s="256"/>
      <c r="I271" s="256"/>
      <c r="J271" s="256"/>
      <c r="K271" s="256"/>
      <c r="L271" s="256"/>
      <c r="M271" s="256"/>
      <c r="N271" s="256"/>
      <c r="O271" s="256"/>
      <c r="P271" s="256"/>
      <c r="Q271" s="256"/>
      <c r="R271" s="256"/>
      <c r="S271" s="256"/>
      <c r="T271" s="256"/>
      <c r="U271" s="256"/>
      <c r="V271" s="256"/>
      <c r="W271" s="256"/>
      <c r="X271" s="256"/>
      <c r="Y271" s="256"/>
      <c r="Z271" s="256"/>
      <c r="AA271" s="256"/>
      <c r="AB271" s="256"/>
      <c r="AC271" s="256"/>
      <c r="AD271" s="256"/>
      <c r="AE271" s="256"/>
      <c r="AF271" s="256"/>
      <c r="AG271" s="256"/>
      <c r="AH271" s="256"/>
      <c r="AI271" s="256"/>
      <c r="AJ271" s="256"/>
      <c r="AK271" s="256"/>
      <c r="AL271" s="256"/>
      <c r="AM271" s="256"/>
      <c r="AN271" s="256"/>
      <c r="AO271" s="256"/>
      <c r="AP271" s="256"/>
      <c r="AQ271" s="256"/>
      <c r="AR271" s="256"/>
      <c r="AS271" s="256"/>
      <c r="AT271" s="256"/>
      <c r="AU271" s="256"/>
      <c r="AV271" s="256"/>
      <c r="AW271" s="256"/>
      <c r="AX271" s="256"/>
      <c r="AY271" s="256"/>
      <c r="AZ271" s="256"/>
      <c r="BA271" s="256"/>
    </row>
    <row r="272" spans="1:53" s="254" customFormat="1">
      <c r="A272" s="52"/>
      <c r="B272" s="53"/>
      <c r="C272" s="44"/>
      <c r="D272" s="347"/>
      <c r="E272" s="251"/>
      <c r="F272" s="252">
        <f t="shared" ref="F272:F335" si="4">$D272*E272</f>
        <v>0</v>
      </c>
      <c r="G272" s="255"/>
      <c r="H272" s="256"/>
      <c r="I272" s="256"/>
      <c r="J272" s="256"/>
      <c r="K272" s="256"/>
      <c r="L272" s="256"/>
      <c r="M272" s="256"/>
      <c r="N272" s="256"/>
      <c r="O272" s="256"/>
      <c r="P272" s="256"/>
      <c r="Q272" s="256"/>
      <c r="R272" s="256"/>
      <c r="S272" s="256"/>
      <c r="T272" s="256"/>
      <c r="U272" s="256"/>
      <c r="V272" s="256"/>
      <c r="W272" s="256"/>
      <c r="X272" s="256"/>
      <c r="Y272" s="256"/>
      <c r="Z272" s="256"/>
      <c r="AA272" s="256"/>
      <c r="AB272" s="256"/>
      <c r="AC272" s="256"/>
      <c r="AD272" s="256"/>
      <c r="AE272" s="256"/>
      <c r="AF272" s="256"/>
      <c r="AG272" s="256"/>
      <c r="AH272" s="256"/>
      <c r="AI272" s="256"/>
      <c r="AJ272" s="256"/>
      <c r="AK272" s="256"/>
      <c r="AL272" s="256"/>
      <c r="AM272" s="256"/>
      <c r="AN272" s="256"/>
      <c r="AO272" s="256"/>
      <c r="AP272" s="256"/>
      <c r="AQ272" s="256"/>
      <c r="AR272" s="256"/>
      <c r="AS272" s="256"/>
      <c r="AT272" s="256"/>
      <c r="AU272" s="256"/>
      <c r="AV272" s="256"/>
      <c r="AW272" s="256"/>
      <c r="AX272" s="256"/>
      <c r="AY272" s="256"/>
      <c r="AZ272" s="256"/>
      <c r="BA272" s="256"/>
    </row>
    <row r="273" spans="1:53" s="254" customFormat="1" ht="49.5">
      <c r="A273" s="52" t="s">
        <v>788</v>
      </c>
      <c r="B273" s="53" t="s">
        <v>596</v>
      </c>
      <c r="C273" s="44"/>
      <c r="D273" s="347"/>
      <c r="E273" s="251"/>
      <c r="F273" s="252">
        <f t="shared" si="4"/>
        <v>0</v>
      </c>
      <c r="G273" s="255"/>
      <c r="H273" s="256"/>
      <c r="I273" s="256"/>
      <c r="J273" s="256"/>
      <c r="K273" s="256"/>
      <c r="L273" s="256"/>
      <c r="M273" s="256"/>
      <c r="N273" s="256"/>
      <c r="O273" s="256"/>
      <c r="P273" s="256"/>
      <c r="Q273" s="256"/>
      <c r="R273" s="256"/>
      <c r="S273" s="256"/>
      <c r="T273" s="256"/>
      <c r="U273" s="256"/>
      <c r="V273" s="256"/>
      <c r="W273" s="256"/>
      <c r="X273" s="256"/>
      <c r="Y273" s="256"/>
      <c r="Z273" s="256"/>
      <c r="AA273" s="256"/>
      <c r="AB273" s="256"/>
      <c r="AC273" s="256"/>
      <c r="AD273" s="256"/>
      <c r="AE273" s="256"/>
      <c r="AF273" s="256"/>
      <c r="AG273" s="256"/>
      <c r="AH273" s="256"/>
      <c r="AI273" s="256"/>
      <c r="AJ273" s="256"/>
      <c r="AK273" s="256"/>
      <c r="AL273" s="256"/>
      <c r="AM273" s="256"/>
      <c r="AN273" s="256"/>
      <c r="AO273" s="256"/>
      <c r="AP273" s="256"/>
      <c r="AQ273" s="256"/>
      <c r="AR273" s="256"/>
      <c r="AS273" s="256"/>
      <c r="AT273" s="256"/>
      <c r="AU273" s="256"/>
      <c r="AV273" s="256"/>
      <c r="AW273" s="256"/>
      <c r="AX273" s="256"/>
      <c r="AY273" s="256"/>
      <c r="AZ273" s="256"/>
      <c r="BA273" s="256"/>
    </row>
    <row r="274" spans="1:53" s="254" customFormat="1">
      <c r="A274" s="52"/>
      <c r="B274" s="53" t="s">
        <v>206</v>
      </c>
      <c r="C274" s="44" t="s">
        <v>55</v>
      </c>
      <c r="D274" s="347">
        <v>7</v>
      </c>
      <c r="E274" s="251"/>
      <c r="F274" s="252">
        <f t="shared" si="4"/>
        <v>0</v>
      </c>
      <c r="G274" s="255"/>
      <c r="H274" s="256"/>
      <c r="I274" s="256"/>
      <c r="J274" s="256"/>
      <c r="K274" s="256"/>
      <c r="L274" s="256"/>
      <c r="M274" s="256"/>
      <c r="N274" s="256"/>
      <c r="O274" s="256"/>
      <c r="P274" s="256"/>
      <c r="Q274" s="256"/>
      <c r="R274" s="256"/>
      <c r="S274" s="256"/>
      <c r="T274" s="256"/>
      <c r="U274" s="256"/>
      <c r="V274" s="256"/>
      <c r="W274" s="256"/>
      <c r="X274" s="256"/>
      <c r="Y274" s="256"/>
      <c r="Z274" s="256"/>
      <c r="AA274" s="256"/>
      <c r="AB274" s="256"/>
      <c r="AC274" s="256"/>
      <c r="AD274" s="256"/>
      <c r="AE274" s="256"/>
      <c r="AF274" s="256"/>
      <c r="AG274" s="256"/>
      <c r="AH274" s="256"/>
      <c r="AI274" s="256"/>
      <c r="AJ274" s="256"/>
      <c r="AK274" s="256"/>
      <c r="AL274" s="256"/>
      <c r="AM274" s="256"/>
      <c r="AN274" s="256"/>
      <c r="AO274" s="256"/>
      <c r="AP274" s="256"/>
      <c r="AQ274" s="256"/>
      <c r="AR274" s="256"/>
      <c r="AS274" s="256"/>
      <c r="AT274" s="256"/>
      <c r="AU274" s="256"/>
      <c r="AV274" s="256"/>
      <c r="AW274" s="256"/>
      <c r="AX274" s="256"/>
      <c r="AY274" s="256"/>
      <c r="AZ274" s="256"/>
      <c r="BA274" s="256"/>
    </row>
    <row r="275" spans="1:53" s="254" customFormat="1">
      <c r="A275" s="52"/>
      <c r="B275" s="53"/>
      <c r="C275" s="44"/>
      <c r="D275" s="347"/>
      <c r="E275" s="251"/>
      <c r="F275" s="252">
        <f t="shared" si="4"/>
        <v>0</v>
      </c>
      <c r="G275" s="255"/>
      <c r="H275" s="256"/>
      <c r="I275" s="256"/>
      <c r="J275" s="256"/>
      <c r="K275" s="256"/>
      <c r="L275" s="256"/>
      <c r="M275" s="256"/>
      <c r="N275" s="256"/>
      <c r="O275" s="256"/>
      <c r="P275" s="256"/>
      <c r="Q275" s="256"/>
      <c r="R275" s="256"/>
      <c r="S275" s="256"/>
      <c r="T275" s="256"/>
      <c r="U275" s="256"/>
      <c r="V275" s="256"/>
      <c r="W275" s="256"/>
      <c r="X275" s="256"/>
      <c r="Y275" s="256"/>
      <c r="Z275" s="256"/>
      <c r="AA275" s="256"/>
      <c r="AB275" s="256"/>
      <c r="AC275" s="256"/>
      <c r="AD275" s="256"/>
      <c r="AE275" s="256"/>
      <c r="AF275" s="256"/>
      <c r="AG275" s="256"/>
      <c r="AH275" s="256"/>
      <c r="AI275" s="256"/>
      <c r="AJ275" s="256"/>
      <c r="AK275" s="256"/>
      <c r="AL275" s="256"/>
      <c r="AM275" s="256"/>
      <c r="AN275" s="256"/>
      <c r="AO275" s="256"/>
      <c r="AP275" s="256"/>
      <c r="AQ275" s="256"/>
      <c r="AR275" s="256"/>
      <c r="AS275" s="256"/>
      <c r="AT275" s="256"/>
      <c r="AU275" s="256"/>
      <c r="AV275" s="256"/>
      <c r="AW275" s="256"/>
      <c r="AX275" s="256"/>
      <c r="AY275" s="256"/>
      <c r="AZ275" s="256"/>
      <c r="BA275" s="256"/>
    </row>
    <row r="276" spans="1:53" s="254" customFormat="1" ht="115.5">
      <c r="A276" s="52" t="s">
        <v>789</v>
      </c>
      <c r="B276" s="53" t="s">
        <v>597</v>
      </c>
      <c r="C276" s="44"/>
      <c r="D276" s="347"/>
      <c r="E276" s="251"/>
      <c r="F276" s="252">
        <f t="shared" si="4"/>
        <v>0</v>
      </c>
      <c r="G276" s="255"/>
      <c r="H276" s="256"/>
      <c r="I276" s="256"/>
      <c r="J276" s="256"/>
      <c r="K276" s="256"/>
      <c r="L276" s="256"/>
      <c r="M276" s="256"/>
      <c r="N276" s="256"/>
      <c r="O276" s="256"/>
      <c r="P276" s="256"/>
      <c r="Q276" s="256"/>
      <c r="R276" s="256"/>
      <c r="S276" s="256"/>
      <c r="T276" s="256"/>
      <c r="U276" s="256"/>
      <c r="V276" s="256"/>
      <c r="W276" s="256"/>
      <c r="X276" s="256"/>
      <c r="Y276" s="256"/>
      <c r="Z276" s="256"/>
      <c r="AA276" s="256"/>
      <c r="AB276" s="256"/>
      <c r="AC276" s="256"/>
      <c r="AD276" s="256"/>
      <c r="AE276" s="256"/>
      <c r="AF276" s="256"/>
      <c r="AG276" s="256"/>
      <c r="AH276" s="256"/>
      <c r="AI276" s="256"/>
      <c r="AJ276" s="256"/>
      <c r="AK276" s="256"/>
      <c r="AL276" s="256"/>
      <c r="AM276" s="256"/>
      <c r="AN276" s="256"/>
      <c r="AO276" s="256"/>
      <c r="AP276" s="256"/>
      <c r="AQ276" s="256"/>
      <c r="AR276" s="256"/>
      <c r="AS276" s="256"/>
      <c r="AT276" s="256"/>
      <c r="AU276" s="256"/>
      <c r="AV276" s="256"/>
      <c r="AW276" s="256"/>
      <c r="AX276" s="256"/>
      <c r="AY276" s="256"/>
      <c r="AZ276" s="256"/>
      <c r="BA276" s="256"/>
    </row>
    <row r="277" spans="1:53" s="254" customFormat="1">
      <c r="A277" s="52"/>
      <c r="B277" s="53" t="s">
        <v>201</v>
      </c>
      <c r="C277" s="44" t="s">
        <v>78</v>
      </c>
      <c r="D277" s="347">
        <v>16</v>
      </c>
      <c r="E277" s="251"/>
      <c r="F277" s="252">
        <f t="shared" si="4"/>
        <v>0</v>
      </c>
      <c r="G277" s="255"/>
      <c r="H277" s="256"/>
      <c r="I277" s="256"/>
      <c r="J277" s="256"/>
      <c r="K277" s="256"/>
      <c r="L277" s="256"/>
      <c r="M277" s="256"/>
      <c r="N277" s="256"/>
      <c r="O277" s="256"/>
      <c r="P277" s="256"/>
      <c r="Q277" s="256"/>
      <c r="R277" s="256"/>
      <c r="S277" s="256"/>
      <c r="T277" s="256"/>
      <c r="U277" s="256"/>
      <c r="V277" s="256"/>
      <c r="W277" s="256"/>
      <c r="X277" s="256"/>
      <c r="Y277" s="256"/>
      <c r="Z277" s="256"/>
      <c r="AA277" s="256"/>
      <c r="AB277" s="256"/>
      <c r="AC277" s="256"/>
      <c r="AD277" s="256"/>
      <c r="AE277" s="256"/>
      <c r="AF277" s="256"/>
      <c r="AG277" s="256"/>
      <c r="AH277" s="256"/>
      <c r="AI277" s="256"/>
      <c r="AJ277" s="256"/>
      <c r="AK277" s="256"/>
      <c r="AL277" s="256"/>
      <c r="AM277" s="256"/>
      <c r="AN277" s="256"/>
      <c r="AO277" s="256"/>
      <c r="AP277" s="256"/>
      <c r="AQ277" s="256"/>
      <c r="AR277" s="256"/>
      <c r="AS277" s="256"/>
      <c r="AT277" s="256"/>
      <c r="AU277" s="256"/>
      <c r="AV277" s="256"/>
      <c r="AW277" s="256"/>
      <c r="AX277" s="256"/>
      <c r="AY277" s="256"/>
      <c r="AZ277" s="256"/>
      <c r="BA277" s="256"/>
    </row>
    <row r="278" spans="1:53" s="254" customFormat="1">
      <c r="A278" s="52"/>
      <c r="B278" s="53" t="s">
        <v>200</v>
      </c>
      <c r="C278" s="44" t="s">
        <v>78</v>
      </c>
      <c r="D278" s="347">
        <v>16</v>
      </c>
      <c r="E278" s="251"/>
      <c r="F278" s="252">
        <f t="shared" si="4"/>
        <v>0</v>
      </c>
      <c r="G278" s="255"/>
      <c r="H278" s="256"/>
      <c r="I278" s="256"/>
      <c r="J278" s="256"/>
      <c r="K278" s="256"/>
      <c r="L278" s="256"/>
      <c r="M278" s="256"/>
      <c r="N278" s="256"/>
      <c r="O278" s="256"/>
      <c r="P278" s="256"/>
      <c r="Q278" s="256"/>
      <c r="R278" s="256"/>
      <c r="S278" s="256"/>
      <c r="T278" s="256"/>
      <c r="U278" s="256"/>
      <c r="V278" s="256"/>
      <c r="W278" s="256"/>
      <c r="X278" s="256"/>
      <c r="Y278" s="256"/>
      <c r="Z278" s="256"/>
      <c r="AA278" s="256"/>
      <c r="AB278" s="256"/>
      <c r="AC278" s="256"/>
      <c r="AD278" s="256"/>
      <c r="AE278" s="256"/>
      <c r="AF278" s="256"/>
      <c r="AG278" s="256"/>
      <c r="AH278" s="256"/>
      <c r="AI278" s="256"/>
      <c r="AJ278" s="256"/>
      <c r="AK278" s="256"/>
      <c r="AL278" s="256"/>
      <c r="AM278" s="256"/>
      <c r="AN278" s="256"/>
      <c r="AO278" s="256"/>
      <c r="AP278" s="256"/>
      <c r="AQ278" s="256"/>
      <c r="AR278" s="256"/>
      <c r="AS278" s="256"/>
      <c r="AT278" s="256"/>
      <c r="AU278" s="256"/>
      <c r="AV278" s="256"/>
      <c r="AW278" s="256"/>
      <c r="AX278" s="256"/>
      <c r="AY278" s="256"/>
      <c r="AZ278" s="256"/>
      <c r="BA278" s="256"/>
    </row>
    <row r="279" spans="1:53" s="254" customFormat="1">
      <c r="A279" s="52"/>
      <c r="B279" s="53" t="s">
        <v>204</v>
      </c>
      <c r="C279" s="44" t="s">
        <v>78</v>
      </c>
      <c r="D279" s="347">
        <v>40</v>
      </c>
      <c r="E279" s="251"/>
      <c r="F279" s="252">
        <f t="shared" si="4"/>
        <v>0</v>
      </c>
      <c r="G279" s="255"/>
      <c r="H279" s="256"/>
      <c r="I279" s="256"/>
      <c r="J279" s="256"/>
      <c r="K279" s="256"/>
      <c r="L279" s="256"/>
      <c r="M279" s="256"/>
      <c r="N279" s="256"/>
      <c r="O279" s="256"/>
      <c r="P279" s="256"/>
      <c r="Q279" s="256"/>
      <c r="R279" s="256"/>
      <c r="S279" s="256"/>
      <c r="T279" s="256"/>
      <c r="U279" s="256"/>
      <c r="V279" s="256"/>
      <c r="W279" s="256"/>
      <c r="X279" s="256"/>
      <c r="Y279" s="256"/>
      <c r="Z279" s="256"/>
      <c r="AA279" s="256"/>
      <c r="AB279" s="256"/>
      <c r="AC279" s="256"/>
      <c r="AD279" s="256"/>
      <c r="AE279" s="256"/>
      <c r="AF279" s="256"/>
      <c r="AG279" s="256"/>
      <c r="AH279" s="256"/>
      <c r="AI279" s="256"/>
      <c r="AJ279" s="256"/>
      <c r="AK279" s="256"/>
      <c r="AL279" s="256"/>
      <c r="AM279" s="256"/>
      <c r="AN279" s="256"/>
      <c r="AO279" s="256"/>
      <c r="AP279" s="256"/>
      <c r="AQ279" s="256"/>
      <c r="AR279" s="256"/>
      <c r="AS279" s="256"/>
      <c r="AT279" s="256"/>
      <c r="AU279" s="256"/>
      <c r="AV279" s="256"/>
      <c r="AW279" s="256"/>
      <c r="AX279" s="256"/>
      <c r="AY279" s="256"/>
      <c r="AZ279" s="256"/>
      <c r="BA279" s="256"/>
    </row>
    <row r="280" spans="1:53" s="254" customFormat="1">
      <c r="A280" s="52"/>
      <c r="B280" s="53"/>
      <c r="C280" s="44"/>
      <c r="D280" s="347"/>
      <c r="E280" s="251"/>
      <c r="F280" s="252">
        <f t="shared" si="4"/>
        <v>0</v>
      </c>
      <c r="G280" s="255"/>
      <c r="H280" s="256"/>
      <c r="I280" s="256"/>
      <c r="J280" s="256"/>
      <c r="K280" s="256"/>
      <c r="L280" s="256"/>
      <c r="M280" s="256"/>
      <c r="N280" s="256"/>
      <c r="O280" s="256"/>
      <c r="P280" s="256"/>
      <c r="Q280" s="256"/>
      <c r="R280" s="256"/>
      <c r="S280" s="256"/>
      <c r="T280" s="256"/>
      <c r="U280" s="256"/>
      <c r="V280" s="256"/>
      <c r="W280" s="256"/>
      <c r="X280" s="256"/>
      <c r="Y280" s="256"/>
      <c r="Z280" s="256"/>
      <c r="AA280" s="256"/>
      <c r="AB280" s="256"/>
      <c r="AC280" s="256"/>
      <c r="AD280" s="256"/>
      <c r="AE280" s="256"/>
      <c r="AF280" s="256"/>
      <c r="AG280" s="256"/>
      <c r="AH280" s="256"/>
      <c r="AI280" s="256"/>
      <c r="AJ280" s="256"/>
      <c r="AK280" s="256"/>
      <c r="AL280" s="256"/>
      <c r="AM280" s="256"/>
      <c r="AN280" s="256"/>
      <c r="AO280" s="256"/>
      <c r="AP280" s="256"/>
      <c r="AQ280" s="256"/>
      <c r="AR280" s="256"/>
      <c r="AS280" s="256"/>
      <c r="AT280" s="256"/>
      <c r="AU280" s="256"/>
      <c r="AV280" s="256"/>
      <c r="AW280" s="256"/>
      <c r="AX280" s="256"/>
      <c r="AY280" s="256"/>
      <c r="AZ280" s="256"/>
      <c r="BA280" s="256"/>
    </row>
    <row r="281" spans="1:53" s="254" customFormat="1" ht="33">
      <c r="A281" s="52" t="s">
        <v>790</v>
      </c>
      <c r="B281" s="53" t="s">
        <v>598</v>
      </c>
      <c r="C281" s="44"/>
      <c r="D281" s="347"/>
      <c r="E281" s="251"/>
      <c r="F281" s="252">
        <f t="shared" si="4"/>
        <v>0</v>
      </c>
      <c r="G281" s="255"/>
      <c r="H281" s="256"/>
      <c r="I281" s="256"/>
      <c r="J281" s="256"/>
      <c r="K281" s="256"/>
      <c r="L281" s="256"/>
      <c r="M281" s="256"/>
      <c r="N281" s="256"/>
      <c r="O281" s="256"/>
      <c r="P281" s="256"/>
      <c r="Q281" s="256"/>
      <c r="R281" s="256"/>
      <c r="S281" s="256"/>
      <c r="T281" s="256"/>
      <c r="U281" s="256"/>
      <c r="V281" s="256"/>
      <c r="W281" s="256"/>
      <c r="X281" s="256"/>
      <c r="Y281" s="256"/>
      <c r="Z281" s="256"/>
      <c r="AA281" s="256"/>
      <c r="AB281" s="256"/>
      <c r="AC281" s="256"/>
      <c r="AD281" s="256"/>
      <c r="AE281" s="256"/>
      <c r="AF281" s="256"/>
      <c r="AG281" s="256"/>
      <c r="AH281" s="256"/>
      <c r="AI281" s="256"/>
      <c r="AJ281" s="256"/>
      <c r="AK281" s="256"/>
      <c r="AL281" s="256"/>
      <c r="AM281" s="256"/>
      <c r="AN281" s="256"/>
      <c r="AO281" s="256"/>
      <c r="AP281" s="256"/>
      <c r="AQ281" s="256"/>
      <c r="AR281" s="256"/>
      <c r="AS281" s="256"/>
      <c r="AT281" s="256"/>
      <c r="AU281" s="256"/>
      <c r="AV281" s="256"/>
      <c r="AW281" s="256"/>
      <c r="AX281" s="256"/>
      <c r="AY281" s="256"/>
      <c r="AZ281" s="256"/>
      <c r="BA281" s="256"/>
    </row>
    <row r="282" spans="1:53" s="254" customFormat="1">
      <c r="A282" s="52"/>
      <c r="B282" s="53"/>
      <c r="C282" s="44"/>
      <c r="D282" s="347"/>
      <c r="E282" s="251"/>
      <c r="F282" s="252">
        <f t="shared" si="4"/>
        <v>0</v>
      </c>
      <c r="G282" s="255"/>
      <c r="H282" s="256"/>
      <c r="I282" s="256"/>
      <c r="J282" s="256"/>
      <c r="K282" s="256"/>
      <c r="L282" s="256"/>
      <c r="M282" s="256"/>
      <c r="N282" s="256"/>
      <c r="O282" s="256"/>
      <c r="P282" s="256"/>
      <c r="Q282" s="256"/>
      <c r="R282" s="256"/>
      <c r="S282" s="256"/>
      <c r="T282" s="256"/>
      <c r="U282" s="256"/>
      <c r="V282" s="256"/>
      <c r="W282" s="256"/>
      <c r="X282" s="256"/>
      <c r="Y282" s="256"/>
      <c r="Z282" s="256"/>
      <c r="AA282" s="256"/>
      <c r="AB282" s="256"/>
      <c r="AC282" s="256"/>
      <c r="AD282" s="256"/>
      <c r="AE282" s="256"/>
      <c r="AF282" s="256"/>
      <c r="AG282" s="256"/>
      <c r="AH282" s="256"/>
      <c r="AI282" s="256"/>
      <c r="AJ282" s="256"/>
      <c r="AK282" s="256"/>
      <c r="AL282" s="256"/>
      <c r="AM282" s="256"/>
      <c r="AN282" s="256"/>
      <c r="AO282" s="256"/>
      <c r="AP282" s="256"/>
      <c r="AQ282" s="256"/>
      <c r="AR282" s="256"/>
      <c r="AS282" s="256"/>
      <c r="AT282" s="256"/>
      <c r="AU282" s="256"/>
      <c r="AV282" s="256"/>
      <c r="AW282" s="256"/>
      <c r="AX282" s="256"/>
      <c r="AY282" s="256"/>
      <c r="AZ282" s="256"/>
      <c r="BA282" s="256"/>
    </row>
    <row r="283" spans="1:53" s="254" customFormat="1" ht="66">
      <c r="A283" s="52" t="s">
        <v>791</v>
      </c>
      <c r="B283" s="53" t="s">
        <v>599</v>
      </c>
      <c r="C283" s="44"/>
      <c r="D283" s="347"/>
      <c r="E283" s="251"/>
      <c r="F283" s="252">
        <f t="shared" si="4"/>
        <v>0</v>
      </c>
      <c r="G283" s="255"/>
      <c r="H283" s="256"/>
      <c r="I283" s="256"/>
      <c r="J283" s="256"/>
      <c r="K283" s="256"/>
      <c r="L283" s="256"/>
      <c r="M283" s="256"/>
      <c r="N283" s="256"/>
      <c r="O283" s="256"/>
      <c r="P283" s="256"/>
      <c r="Q283" s="256"/>
      <c r="R283" s="256"/>
      <c r="S283" s="256"/>
      <c r="T283" s="256"/>
      <c r="U283" s="256"/>
      <c r="V283" s="256"/>
      <c r="W283" s="256"/>
      <c r="X283" s="256"/>
      <c r="Y283" s="256"/>
      <c r="Z283" s="256"/>
      <c r="AA283" s="256"/>
      <c r="AB283" s="256"/>
      <c r="AC283" s="256"/>
      <c r="AD283" s="256"/>
      <c r="AE283" s="256"/>
      <c r="AF283" s="256"/>
      <c r="AG283" s="256"/>
      <c r="AH283" s="256"/>
      <c r="AI283" s="256"/>
      <c r="AJ283" s="256"/>
      <c r="AK283" s="256"/>
      <c r="AL283" s="256"/>
      <c r="AM283" s="256"/>
      <c r="AN283" s="256"/>
      <c r="AO283" s="256"/>
      <c r="AP283" s="256"/>
      <c r="AQ283" s="256"/>
      <c r="AR283" s="256"/>
      <c r="AS283" s="256"/>
      <c r="AT283" s="256"/>
      <c r="AU283" s="256"/>
      <c r="AV283" s="256"/>
      <c r="AW283" s="256"/>
      <c r="AX283" s="256"/>
      <c r="AY283" s="256"/>
      <c r="AZ283" s="256"/>
      <c r="BA283" s="256"/>
    </row>
    <row r="284" spans="1:53" s="254" customFormat="1">
      <c r="A284" s="52"/>
      <c r="B284" s="53" t="s">
        <v>683</v>
      </c>
      <c r="C284" s="44" t="s">
        <v>78</v>
      </c>
      <c r="D284" s="347">
        <v>49</v>
      </c>
      <c r="E284" s="251"/>
      <c r="F284" s="252">
        <f t="shared" si="4"/>
        <v>0</v>
      </c>
      <c r="G284" s="255"/>
      <c r="H284" s="256"/>
      <c r="I284" s="256"/>
      <c r="J284" s="256"/>
      <c r="K284" s="256"/>
      <c r="L284" s="256"/>
      <c r="M284" s="256"/>
      <c r="N284" s="256"/>
      <c r="O284" s="256"/>
      <c r="P284" s="256"/>
      <c r="Q284" s="256"/>
      <c r="R284" s="256"/>
      <c r="S284" s="256"/>
      <c r="T284" s="256"/>
      <c r="U284" s="256"/>
      <c r="V284" s="256"/>
      <c r="W284" s="256"/>
      <c r="X284" s="256"/>
      <c r="Y284" s="256"/>
      <c r="Z284" s="256"/>
      <c r="AA284" s="256"/>
      <c r="AB284" s="256"/>
      <c r="AC284" s="256"/>
      <c r="AD284" s="256"/>
      <c r="AE284" s="256"/>
      <c r="AF284" s="256"/>
      <c r="AG284" s="256"/>
      <c r="AH284" s="256"/>
      <c r="AI284" s="256"/>
      <c r="AJ284" s="256"/>
      <c r="AK284" s="256"/>
      <c r="AL284" s="256"/>
      <c r="AM284" s="256"/>
      <c r="AN284" s="256"/>
      <c r="AO284" s="256"/>
      <c r="AP284" s="256"/>
      <c r="AQ284" s="256"/>
      <c r="AR284" s="256"/>
      <c r="AS284" s="256"/>
      <c r="AT284" s="256"/>
      <c r="AU284" s="256"/>
      <c r="AV284" s="256"/>
      <c r="AW284" s="256"/>
      <c r="AX284" s="256"/>
      <c r="AY284" s="256"/>
      <c r="AZ284" s="256"/>
      <c r="BA284" s="256"/>
    </row>
    <row r="285" spans="1:53" s="254" customFormat="1">
      <c r="A285" s="52"/>
      <c r="B285" s="53" t="s">
        <v>684</v>
      </c>
      <c r="C285" s="44" t="s">
        <v>78</v>
      </c>
      <c r="D285" s="347">
        <v>110</v>
      </c>
      <c r="E285" s="251"/>
      <c r="F285" s="252">
        <f t="shared" si="4"/>
        <v>0</v>
      </c>
      <c r="G285" s="255"/>
      <c r="H285" s="256"/>
      <c r="I285" s="256"/>
      <c r="J285" s="256"/>
      <c r="K285" s="256"/>
      <c r="L285" s="256"/>
      <c r="M285" s="256"/>
      <c r="N285" s="256"/>
      <c r="O285" s="256"/>
      <c r="P285" s="256"/>
      <c r="Q285" s="256"/>
      <c r="R285" s="256"/>
      <c r="S285" s="256"/>
      <c r="T285" s="256"/>
      <c r="U285" s="256"/>
      <c r="V285" s="256"/>
      <c r="W285" s="256"/>
      <c r="X285" s="256"/>
      <c r="Y285" s="256"/>
      <c r="Z285" s="256"/>
      <c r="AA285" s="256"/>
      <c r="AB285" s="256"/>
      <c r="AC285" s="256"/>
      <c r="AD285" s="256"/>
      <c r="AE285" s="256"/>
      <c r="AF285" s="256"/>
      <c r="AG285" s="256"/>
      <c r="AH285" s="256"/>
      <c r="AI285" s="256"/>
      <c r="AJ285" s="256"/>
      <c r="AK285" s="256"/>
      <c r="AL285" s="256"/>
      <c r="AM285" s="256"/>
      <c r="AN285" s="256"/>
      <c r="AO285" s="256"/>
      <c r="AP285" s="256"/>
      <c r="AQ285" s="256"/>
      <c r="AR285" s="256"/>
      <c r="AS285" s="256"/>
      <c r="AT285" s="256"/>
      <c r="AU285" s="256"/>
      <c r="AV285" s="256"/>
      <c r="AW285" s="256"/>
      <c r="AX285" s="256"/>
      <c r="AY285" s="256"/>
      <c r="AZ285" s="256"/>
      <c r="BA285" s="256"/>
    </row>
    <row r="286" spans="1:53" s="254" customFormat="1">
      <c r="A286" s="52"/>
      <c r="B286" s="53" t="s">
        <v>600</v>
      </c>
      <c r="C286" s="44" t="s">
        <v>78</v>
      </c>
      <c r="D286" s="347">
        <v>73</v>
      </c>
      <c r="E286" s="251"/>
      <c r="F286" s="252">
        <f t="shared" si="4"/>
        <v>0</v>
      </c>
      <c r="G286" s="255"/>
      <c r="H286" s="256"/>
      <c r="I286" s="256"/>
      <c r="J286" s="256"/>
      <c r="K286" s="256"/>
      <c r="L286" s="256"/>
      <c r="M286" s="256"/>
      <c r="N286" s="256"/>
      <c r="O286" s="256"/>
      <c r="P286" s="256"/>
      <c r="Q286" s="256"/>
      <c r="R286" s="256"/>
      <c r="S286" s="256"/>
      <c r="T286" s="256"/>
      <c r="U286" s="256"/>
      <c r="V286" s="256"/>
      <c r="W286" s="256"/>
      <c r="X286" s="256"/>
      <c r="Y286" s="256"/>
      <c r="Z286" s="256"/>
      <c r="AA286" s="256"/>
      <c r="AB286" s="256"/>
      <c r="AC286" s="256"/>
      <c r="AD286" s="256"/>
      <c r="AE286" s="256"/>
      <c r="AF286" s="256"/>
      <c r="AG286" s="256"/>
      <c r="AH286" s="256"/>
      <c r="AI286" s="256"/>
      <c r="AJ286" s="256"/>
      <c r="AK286" s="256"/>
      <c r="AL286" s="256"/>
      <c r="AM286" s="256"/>
      <c r="AN286" s="256"/>
      <c r="AO286" s="256"/>
      <c r="AP286" s="256"/>
      <c r="AQ286" s="256"/>
      <c r="AR286" s="256"/>
      <c r="AS286" s="256"/>
      <c r="AT286" s="256"/>
      <c r="AU286" s="256"/>
      <c r="AV286" s="256"/>
      <c r="AW286" s="256"/>
      <c r="AX286" s="256"/>
      <c r="AY286" s="256"/>
      <c r="AZ286" s="256"/>
      <c r="BA286" s="256"/>
    </row>
    <row r="287" spans="1:53" s="254" customFormat="1">
      <c r="A287" s="52"/>
      <c r="B287" s="53"/>
      <c r="C287" s="44"/>
      <c r="D287" s="347"/>
      <c r="E287" s="251"/>
      <c r="F287" s="252">
        <f t="shared" si="4"/>
        <v>0</v>
      </c>
      <c r="G287" s="255"/>
      <c r="H287" s="256"/>
      <c r="I287" s="256"/>
      <c r="J287" s="256"/>
      <c r="K287" s="256"/>
      <c r="L287" s="256"/>
      <c r="M287" s="256"/>
      <c r="N287" s="256"/>
      <c r="O287" s="256"/>
      <c r="P287" s="256"/>
      <c r="Q287" s="256"/>
      <c r="R287" s="256"/>
      <c r="S287" s="256"/>
      <c r="T287" s="256"/>
      <c r="U287" s="256"/>
      <c r="V287" s="256"/>
      <c r="W287" s="256"/>
      <c r="X287" s="256"/>
      <c r="Y287" s="256"/>
      <c r="Z287" s="256"/>
      <c r="AA287" s="256"/>
      <c r="AB287" s="256"/>
      <c r="AC287" s="256"/>
      <c r="AD287" s="256"/>
      <c r="AE287" s="256"/>
      <c r="AF287" s="256"/>
      <c r="AG287" s="256"/>
      <c r="AH287" s="256"/>
      <c r="AI287" s="256"/>
      <c r="AJ287" s="256"/>
      <c r="AK287" s="256"/>
      <c r="AL287" s="256"/>
      <c r="AM287" s="256"/>
      <c r="AN287" s="256"/>
      <c r="AO287" s="256"/>
      <c r="AP287" s="256"/>
      <c r="AQ287" s="256"/>
      <c r="AR287" s="256"/>
      <c r="AS287" s="256"/>
      <c r="AT287" s="256"/>
      <c r="AU287" s="256"/>
      <c r="AV287" s="256"/>
      <c r="AW287" s="256"/>
      <c r="AX287" s="256"/>
      <c r="AY287" s="256"/>
      <c r="AZ287" s="256"/>
      <c r="BA287" s="256"/>
    </row>
    <row r="288" spans="1:53" s="254" customFormat="1" ht="82.5">
      <c r="A288" s="52" t="s">
        <v>792</v>
      </c>
      <c r="B288" s="53" t="s">
        <v>601</v>
      </c>
      <c r="C288" s="44"/>
      <c r="D288" s="347"/>
      <c r="E288" s="251"/>
      <c r="F288" s="252">
        <f t="shared" si="4"/>
        <v>0</v>
      </c>
      <c r="G288" s="255"/>
      <c r="H288" s="256"/>
      <c r="I288" s="256"/>
      <c r="J288" s="256"/>
      <c r="K288" s="256"/>
      <c r="L288" s="256"/>
      <c r="M288" s="256"/>
      <c r="N288" s="256"/>
      <c r="O288" s="256"/>
      <c r="P288" s="256"/>
      <c r="Q288" s="256"/>
      <c r="R288" s="256"/>
      <c r="S288" s="256"/>
      <c r="T288" s="256"/>
      <c r="U288" s="256"/>
      <c r="V288" s="256"/>
      <c r="W288" s="256"/>
      <c r="X288" s="256"/>
      <c r="Y288" s="256"/>
      <c r="Z288" s="256"/>
      <c r="AA288" s="256"/>
      <c r="AB288" s="256"/>
      <c r="AC288" s="256"/>
      <c r="AD288" s="256"/>
      <c r="AE288" s="256"/>
      <c r="AF288" s="256"/>
      <c r="AG288" s="256"/>
      <c r="AH288" s="256"/>
      <c r="AI288" s="256"/>
      <c r="AJ288" s="256"/>
      <c r="AK288" s="256"/>
      <c r="AL288" s="256"/>
      <c r="AM288" s="256"/>
      <c r="AN288" s="256"/>
      <c r="AO288" s="256"/>
      <c r="AP288" s="256"/>
      <c r="AQ288" s="256"/>
      <c r="AR288" s="256"/>
      <c r="AS288" s="256"/>
      <c r="AT288" s="256"/>
      <c r="AU288" s="256"/>
      <c r="AV288" s="256"/>
      <c r="AW288" s="256"/>
      <c r="AX288" s="256"/>
      <c r="AY288" s="256"/>
      <c r="AZ288" s="256"/>
      <c r="BA288" s="256"/>
    </row>
    <row r="289" spans="1:53" s="254" customFormat="1">
      <c r="A289" s="52"/>
      <c r="B289" s="53" t="s">
        <v>685</v>
      </c>
      <c r="C289" s="44" t="s">
        <v>78</v>
      </c>
      <c r="D289" s="347">
        <v>7</v>
      </c>
      <c r="E289" s="251"/>
      <c r="F289" s="252">
        <f t="shared" si="4"/>
        <v>0</v>
      </c>
      <c r="G289" s="255"/>
      <c r="H289" s="256"/>
      <c r="I289" s="256"/>
      <c r="J289" s="256"/>
      <c r="K289" s="256"/>
      <c r="L289" s="256"/>
      <c r="M289" s="256"/>
      <c r="N289" s="256"/>
      <c r="O289" s="256"/>
      <c r="P289" s="256"/>
      <c r="Q289" s="256"/>
      <c r="R289" s="256"/>
      <c r="S289" s="256"/>
      <c r="T289" s="256"/>
      <c r="U289" s="256"/>
      <c r="V289" s="256"/>
      <c r="W289" s="256"/>
      <c r="X289" s="256"/>
      <c r="Y289" s="256"/>
      <c r="Z289" s="256"/>
      <c r="AA289" s="256"/>
      <c r="AB289" s="256"/>
      <c r="AC289" s="256"/>
      <c r="AD289" s="256"/>
      <c r="AE289" s="256"/>
      <c r="AF289" s="256"/>
      <c r="AG289" s="256"/>
      <c r="AH289" s="256"/>
      <c r="AI289" s="256"/>
      <c r="AJ289" s="256"/>
      <c r="AK289" s="256"/>
      <c r="AL289" s="256"/>
      <c r="AM289" s="256"/>
      <c r="AN289" s="256"/>
      <c r="AO289" s="256"/>
      <c r="AP289" s="256"/>
      <c r="AQ289" s="256"/>
      <c r="AR289" s="256"/>
      <c r="AS289" s="256"/>
      <c r="AT289" s="256"/>
      <c r="AU289" s="256"/>
      <c r="AV289" s="256"/>
      <c r="AW289" s="256"/>
      <c r="AX289" s="256"/>
      <c r="AY289" s="256"/>
      <c r="AZ289" s="256"/>
      <c r="BA289" s="256"/>
    </row>
    <row r="290" spans="1:53" s="254" customFormat="1">
      <c r="A290" s="52"/>
      <c r="B290" s="53" t="s">
        <v>602</v>
      </c>
      <c r="C290" s="44" t="s">
        <v>78</v>
      </c>
      <c r="D290" s="347">
        <v>19</v>
      </c>
      <c r="E290" s="251"/>
      <c r="F290" s="252">
        <f t="shared" si="4"/>
        <v>0</v>
      </c>
      <c r="G290" s="255"/>
      <c r="H290" s="256"/>
      <c r="I290" s="256"/>
      <c r="J290" s="256"/>
      <c r="K290" s="256"/>
      <c r="L290" s="256"/>
      <c r="M290" s="256"/>
      <c r="N290" s="256"/>
      <c r="O290" s="256"/>
      <c r="P290" s="256"/>
      <c r="Q290" s="256"/>
      <c r="R290" s="256"/>
      <c r="S290" s="256"/>
      <c r="T290" s="256"/>
      <c r="U290" s="256"/>
      <c r="V290" s="256"/>
      <c r="W290" s="256"/>
      <c r="X290" s="256"/>
      <c r="Y290" s="256"/>
      <c r="Z290" s="256"/>
      <c r="AA290" s="256"/>
      <c r="AB290" s="256"/>
      <c r="AC290" s="256"/>
      <c r="AD290" s="256"/>
      <c r="AE290" s="256"/>
      <c r="AF290" s="256"/>
      <c r="AG290" s="256"/>
      <c r="AH290" s="256"/>
      <c r="AI290" s="256"/>
      <c r="AJ290" s="256"/>
      <c r="AK290" s="256"/>
      <c r="AL290" s="256"/>
      <c r="AM290" s="256"/>
      <c r="AN290" s="256"/>
      <c r="AO290" s="256"/>
      <c r="AP290" s="256"/>
      <c r="AQ290" s="256"/>
      <c r="AR290" s="256"/>
      <c r="AS290" s="256"/>
      <c r="AT290" s="256"/>
      <c r="AU290" s="256"/>
      <c r="AV290" s="256"/>
      <c r="AW290" s="256"/>
      <c r="AX290" s="256"/>
      <c r="AY290" s="256"/>
      <c r="AZ290" s="256"/>
      <c r="BA290" s="256"/>
    </row>
    <row r="291" spans="1:53" s="254" customFormat="1">
      <c r="A291" s="52"/>
      <c r="B291" s="53"/>
      <c r="C291" s="44"/>
      <c r="D291" s="347"/>
      <c r="E291" s="251"/>
      <c r="F291" s="252">
        <f t="shared" si="4"/>
        <v>0</v>
      </c>
      <c r="G291" s="255"/>
      <c r="H291" s="256"/>
      <c r="I291" s="256"/>
      <c r="J291" s="256"/>
      <c r="K291" s="256"/>
      <c r="L291" s="256"/>
      <c r="M291" s="256"/>
      <c r="N291" s="256"/>
      <c r="O291" s="256"/>
      <c r="P291" s="256"/>
      <c r="Q291" s="256"/>
      <c r="R291" s="256"/>
      <c r="S291" s="256"/>
      <c r="T291" s="256"/>
      <c r="U291" s="256"/>
      <c r="V291" s="256"/>
      <c r="W291" s="256"/>
      <c r="X291" s="256"/>
      <c r="Y291" s="256"/>
      <c r="Z291" s="256"/>
      <c r="AA291" s="256"/>
      <c r="AB291" s="256"/>
      <c r="AC291" s="256"/>
      <c r="AD291" s="256"/>
      <c r="AE291" s="256"/>
      <c r="AF291" s="256"/>
      <c r="AG291" s="256"/>
      <c r="AH291" s="256"/>
      <c r="AI291" s="256"/>
      <c r="AJ291" s="256"/>
      <c r="AK291" s="256"/>
      <c r="AL291" s="256"/>
      <c r="AM291" s="256"/>
      <c r="AN291" s="256"/>
      <c r="AO291" s="256"/>
      <c r="AP291" s="256"/>
      <c r="AQ291" s="256"/>
      <c r="AR291" s="256"/>
      <c r="AS291" s="256"/>
      <c r="AT291" s="256"/>
      <c r="AU291" s="256"/>
      <c r="AV291" s="256"/>
      <c r="AW291" s="256"/>
      <c r="AX291" s="256"/>
      <c r="AY291" s="256"/>
      <c r="AZ291" s="256"/>
      <c r="BA291" s="256"/>
    </row>
    <row r="292" spans="1:53" s="254" customFormat="1" ht="66">
      <c r="A292" s="52" t="s">
        <v>793</v>
      </c>
      <c r="B292" s="53" t="s">
        <v>603</v>
      </c>
      <c r="C292" s="44"/>
      <c r="D292" s="347"/>
      <c r="E292" s="251"/>
      <c r="F292" s="252">
        <f t="shared" si="4"/>
        <v>0</v>
      </c>
      <c r="G292" s="255"/>
      <c r="H292" s="256"/>
      <c r="I292" s="256"/>
      <c r="J292" s="256"/>
      <c r="K292" s="256"/>
      <c r="L292" s="256"/>
      <c r="M292" s="256"/>
      <c r="N292" s="256"/>
      <c r="O292" s="256"/>
      <c r="P292" s="256"/>
      <c r="Q292" s="256"/>
      <c r="R292" s="256"/>
      <c r="S292" s="256"/>
      <c r="T292" s="256"/>
      <c r="U292" s="256"/>
      <c r="V292" s="256"/>
      <c r="W292" s="256"/>
      <c r="X292" s="256"/>
      <c r="Y292" s="256"/>
      <c r="Z292" s="256"/>
      <c r="AA292" s="256"/>
      <c r="AB292" s="256"/>
      <c r="AC292" s="256"/>
      <c r="AD292" s="256"/>
      <c r="AE292" s="256"/>
      <c r="AF292" s="256"/>
      <c r="AG292" s="256"/>
      <c r="AH292" s="256"/>
      <c r="AI292" s="256"/>
      <c r="AJ292" s="256"/>
      <c r="AK292" s="256"/>
      <c r="AL292" s="256"/>
      <c r="AM292" s="256"/>
      <c r="AN292" s="256"/>
      <c r="AO292" s="256"/>
      <c r="AP292" s="256"/>
      <c r="AQ292" s="256"/>
      <c r="AR292" s="256"/>
      <c r="AS292" s="256"/>
      <c r="AT292" s="256"/>
      <c r="AU292" s="256"/>
      <c r="AV292" s="256"/>
      <c r="AW292" s="256"/>
      <c r="AX292" s="256"/>
      <c r="AY292" s="256"/>
      <c r="AZ292" s="256"/>
      <c r="BA292" s="256"/>
    </row>
    <row r="293" spans="1:53" s="254" customFormat="1">
      <c r="A293" s="52"/>
      <c r="B293" s="53" t="s">
        <v>686</v>
      </c>
      <c r="C293" s="44" t="s">
        <v>78</v>
      </c>
      <c r="D293" s="347">
        <v>1.5</v>
      </c>
      <c r="E293" s="251"/>
      <c r="F293" s="252">
        <f t="shared" si="4"/>
        <v>0</v>
      </c>
      <c r="G293" s="255"/>
      <c r="H293" s="256"/>
      <c r="I293" s="256"/>
      <c r="J293" s="256"/>
      <c r="K293" s="256"/>
      <c r="L293" s="256"/>
      <c r="M293" s="256"/>
      <c r="N293" s="256"/>
      <c r="O293" s="256"/>
      <c r="P293" s="256"/>
      <c r="Q293" s="256"/>
      <c r="R293" s="256"/>
      <c r="S293" s="256"/>
      <c r="T293" s="256"/>
      <c r="U293" s="256"/>
      <c r="V293" s="256"/>
      <c r="W293" s="256"/>
      <c r="X293" s="256"/>
      <c r="Y293" s="256"/>
      <c r="Z293" s="256"/>
      <c r="AA293" s="256"/>
      <c r="AB293" s="256"/>
      <c r="AC293" s="256"/>
      <c r="AD293" s="256"/>
      <c r="AE293" s="256"/>
      <c r="AF293" s="256"/>
      <c r="AG293" s="256"/>
      <c r="AH293" s="256"/>
      <c r="AI293" s="256"/>
      <c r="AJ293" s="256"/>
      <c r="AK293" s="256"/>
      <c r="AL293" s="256"/>
      <c r="AM293" s="256"/>
      <c r="AN293" s="256"/>
      <c r="AO293" s="256"/>
      <c r="AP293" s="256"/>
      <c r="AQ293" s="256"/>
      <c r="AR293" s="256"/>
      <c r="AS293" s="256"/>
      <c r="AT293" s="256"/>
      <c r="AU293" s="256"/>
      <c r="AV293" s="256"/>
      <c r="AW293" s="256"/>
      <c r="AX293" s="256"/>
      <c r="AY293" s="256"/>
      <c r="AZ293" s="256"/>
      <c r="BA293" s="256"/>
    </row>
    <row r="294" spans="1:53" s="254" customFormat="1">
      <c r="A294" s="52"/>
      <c r="B294" s="53" t="s">
        <v>687</v>
      </c>
      <c r="C294" s="44" t="s">
        <v>78</v>
      </c>
      <c r="D294" s="347">
        <v>7</v>
      </c>
      <c r="E294" s="251"/>
      <c r="F294" s="252">
        <f t="shared" si="4"/>
        <v>0</v>
      </c>
      <c r="G294" s="255"/>
      <c r="H294" s="256"/>
      <c r="I294" s="256"/>
      <c r="J294" s="256"/>
      <c r="K294" s="256"/>
      <c r="L294" s="256"/>
      <c r="M294" s="256"/>
      <c r="N294" s="256"/>
      <c r="O294" s="256"/>
      <c r="P294" s="256"/>
      <c r="Q294" s="256"/>
      <c r="R294" s="256"/>
      <c r="S294" s="256"/>
      <c r="T294" s="256"/>
      <c r="U294" s="256"/>
      <c r="V294" s="256"/>
      <c r="W294" s="256"/>
      <c r="X294" s="256"/>
      <c r="Y294" s="256"/>
      <c r="Z294" s="256"/>
      <c r="AA294" s="256"/>
      <c r="AB294" s="256"/>
      <c r="AC294" s="256"/>
      <c r="AD294" s="256"/>
      <c r="AE294" s="256"/>
      <c r="AF294" s="256"/>
      <c r="AG294" s="256"/>
      <c r="AH294" s="256"/>
      <c r="AI294" s="256"/>
      <c r="AJ294" s="256"/>
      <c r="AK294" s="256"/>
      <c r="AL294" s="256"/>
      <c r="AM294" s="256"/>
      <c r="AN294" s="256"/>
      <c r="AO294" s="256"/>
      <c r="AP294" s="256"/>
      <c r="AQ294" s="256"/>
      <c r="AR294" s="256"/>
      <c r="AS294" s="256"/>
      <c r="AT294" s="256"/>
      <c r="AU294" s="256"/>
      <c r="AV294" s="256"/>
      <c r="AW294" s="256"/>
      <c r="AX294" s="256"/>
      <c r="AY294" s="256"/>
      <c r="AZ294" s="256"/>
      <c r="BA294" s="256"/>
    </row>
    <row r="295" spans="1:53" s="254" customFormat="1">
      <c r="A295" s="52"/>
      <c r="B295" s="53" t="s">
        <v>688</v>
      </c>
      <c r="C295" s="44" t="s">
        <v>78</v>
      </c>
      <c r="D295" s="347">
        <v>6</v>
      </c>
      <c r="E295" s="251"/>
      <c r="F295" s="252">
        <f t="shared" si="4"/>
        <v>0</v>
      </c>
      <c r="G295" s="255"/>
      <c r="H295" s="256"/>
      <c r="I295" s="256"/>
      <c r="J295" s="256"/>
      <c r="K295" s="256"/>
      <c r="L295" s="256"/>
      <c r="M295" s="256"/>
      <c r="N295" s="256"/>
      <c r="O295" s="256"/>
      <c r="P295" s="256"/>
      <c r="Q295" s="256"/>
      <c r="R295" s="256"/>
      <c r="S295" s="256"/>
      <c r="T295" s="256"/>
      <c r="U295" s="256"/>
      <c r="V295" s="256"/>
      <c r="W295" s="256"/>
      <c r="X295" s="256"/>
      <c r="Y295" s="256"/>
      <c r="Z295" s="256"/>
      <c r="AA295" s="256"/>
      <c r="AB295" s="256"/>
      <c r="AC295" s="256"/>
      <c r="AD295" s="256"/>
      <c r="AE295" s="256"/>
      <c r="AF295" s="256"/>
      <c r="AG295" s="256"/>
      <c r="AH295" s="256"/>
      <c r="AI295" s="256"/>
      <c r="AJ295" s="256"/>
      <c r="AK295" s="256"/>
      <c r="AL295" s="256"/>
      <c r="AM295" s="256"/>
      <c r="AN295" s="256"/>
      <c r="AO295" s="256"/>
      <c r="AP295" s="256"/>
      <c r="AQ295" s="256"/>
      <c r="AR295" s="256"/>
      <c r="AS295" s="256"/>
      <c r="AT295" s="256"/>
      <c r="AU295" s="256"/>
      <c r="AV295" s="256"/>
      <c r="AW295" s="256"/>
      <c r="AX295" s="256"/>
      <c r="AY295" s="256"/>
      <c r="AZ295" s="256"/>
      <c r="BA295" s="256"/>
    </row>
    <row r="296" spans="1:53" s="254" customFormat="1">
      <c r="A296" s="52"/>
      <c r="B296" s="53"/>
      <c r="C296" s="44"/>
      <c r="D296" s="347"/>
      <c r="E296" s="251"/>
      <c r="F296" s="252">
        <f t="shared" si="4"/>
        <v>0</v>
      </c>
      <c r="G296" s="255"/>
      <c r="H296" s="256"/>
      <c r="I296" s="256"/>
      <c r="J296" s="256"/>
      <c r="K296" s="256"/>
      <c r="L296" s="256"/>
      <c r="M296" s="256"/>
      <c r="N296" s="256"/>
      <c r="O296" s="256"/>
      <c r="P296" s="256"/>
      <c r="Q296" s="256"/>
      <c r="R296" s="256"/>
      <c r="S296" s="256"/>
      <c r="T296" s="256"/>
      <c r="U296" s="256"/>
      <c r="V296" s="256"/>
      <c r="W296" s="256"/>
      <c r="X296" s="256"/>
      <c r="Y296" s="256"/>
      <c r="Z296" s="256"/>
      <c r="AA296" s="256"/>
      <c r="AB296" s="256"/>
      <c r="AC296" s="256"/>
      <c r="AD296" s="256"/>
      <c r="AE296" s="256"/>
      <c r="AF296" s="256"/>
      <c r="AG296" s="256"/>
      <c r="AH296" s="256"/>
      <c r="AI296" s="256"/>
      <c r="AJ296" s="256"/>
      <c r="AK296" s="256"/>
      <c r="AL296" s="256"/>
      <c r="AM296" s="256"/>
      <c r="AN296" s="256"/>
      <c r="AO296" s="256"/>
      <c r="AP296" s="256"/>
      <c r="AQ296" s="256"/>
      <c r="AR296" s="256"/>
      <c r="AS296" s="256"/>
      <c r="AT296" s="256"/>
      <c r="AU296" s="256"/>
      <c r="AV296" s="256"/>
      <c r="AW296" s="256"/>
      <c r="AX296" s="256"/>
      <c r="AY296" s="256"/>
      <c r="AZ296" s="256"/>
      <c r="BA296" s="256"/>
    </row>
    <row r="297" spans="1:53" s="254" customFormat="1" ht="49.5">
      <c r="A297" s="52" t="s">
        <v>794</v>
      </c>
      <c r="B297" s="53" t="s">
        <v>604</v>
      </c>
      <c r="C297" s="44"/>
      <c r="D297" s="347"/>
      <c r="E297" s="251"/>
      <c r="F297" s="252">
        <f t="shared" si="4"/>
        <v>0</v>
      </c>
      <c r="G297" s="255"/>
      <c r="H297" s="256"/>
      <c r="I297" s="256"/>
      <c r="J297" s="256"/>
      <c r="K297" s="256"/>
      <c r="L297" s="256"/>
      <c r="M297" s="256"/>
      <c r="N297" s="256"/>
      <c r="O297" s="256"/>
      <c r="P297" s="256"/>
      <c r="Q297" s="256"/>
      <c r="R297" s="256"/>
      <c r="S297" s="256"/>
      <c r="T297" s="256"/>
      <c r="U297" s="256"/>
      <c r="V297" s="256"/>
      <c r="W297" s="256"/>
      <c r="X297" s="256"/>
      <c r="Y297" s="256"/>
      <c r="Z297" s="256"/>
      <c r="AA297" s="256"/>
      <c r="AB297" s="256"/>
      <c r="AC297" s="256"/>
      <c r="AD297" s="256"/>
      <c r="AE297" s="256"/>
      <c r="AF297" s="256"/>
      <c r="AG297" s="256"/>
      <c r="AH297" s="256"/>
      <c r="AI297" s="256"/>
      <c r="AJ297" s="256"/>
      <c r="AK297" s="256"/>
      <c r="AL297" s="256"/>
      <c r="AM297" s="256"/>
      <c r="AN297" s="256"/>
      <c r="AO297" s="256"/>
      <c r="AP297" s="256"/>
      <c r="AQ297" s="256"/>
      <c r="AR297" s="256"/>
      <c r="AS297" s="256"/>
      <c r="AT297" s="256"/>
      <c r="AU297" s="256"/>
      <c r="AV297" s="256"/>
      <c r="AW297" s="256"/>
      <c r="AX297" s="256"/>
      <c r="AY297" s="256"/>
      <c r="AZ297" s="256"/>
      <c r="BA297" s="256"/>
    </row>
    <row r="298" spans="1:53" s="254" customFormat="1">
      <c r="A298" s="52"/>
      <c r="B298" s="53" t="s">
        <v>605</v>
      </c>
      <c r="C298" s="44" t="s">
        <v>55</v>
      </c>
      <c r="D298" s="347">
        <v>1</v>
      </c>
      <c r="E298" s="251"/>
      <c r="F298" s="252">
        <f t="shared" si="4"/>
        <v>0</v>
      </c>
      <c r="G298" s="255"/>
      <c r="H298" s="256"/>
      <c r="I298" s="256"/>
      <c r="J298" s="256"/>
      <c r="K298" s="256"/>
      <c r="L298" s="256"/>
      <c r="M298" s="256"/>
      <c r="N298" s="256"/>
      <c r="O298" s="256"/>
      <c r="P298" s="256"/>
      <c r="Q298" s="256"/>
      <c r="R298" s="256"/>
      <c r="S298" s="256"/>
      <c r="T298" s="256"/>
      <c r="U298" s="256"/>
      <c r="V298" s="256"/>
      <c r="W298" s="256"/>
      <c r="X298" s="256"/>
      <c r="Y298" s="256"/>
      <c r="Z298" s="256"/>
      <c r="AA298" s="256"/>
      <c r="AB298" s="256"/>
      <c r="AC298" s="256"/>
      <c r="AD298" s="256"/>
      <c r="AE298" s="256"/>
      <c r="AF298" s="256"/>
      <c r="AG298" s="256"/>
      <c r="AH298" s="256"/>
      <c r="AI298" s="256"/>
      <c r="AJ298" s="256"/>
      <c r="AK298" s="256"/>
      <c r="AL298" s="256"/>
      <c r="AM298" s="256"/>
      <c r="AN298" s="256"/>
      <c r="AO298" s="256"/>
      <c r="AP298" s="256"/>
      <c r="AQ298" s="256"/>
      <c r="AR298" s="256"/>
      <c r="AS298" s="256"/>
      <c r="AT298" s="256"/>
      <c r="AU298" s="256"/>
      <c r="AV298" s="256"/>
      <c r="AW298" s="256"/>
      <c r="AX298" s="256"/>
      <c r="AY298" s="256"/>
      <c r="AZ298" s="256"/>
      <c r="BA298" s="256"/>
    </row>
    <row r="299" spans="1:53" s="254" customFormat="1">
      <c r="A299" s="52"/>
      <c r="B299" s="53" t="s">
        <v>606</v>
      </c>
      <c r="C299" s="44" t="s">
        <v>55</v>
      </c>
      <c r="D299" s="347">
        <v>1</v>
      </c>
      <c r="E299" s="251"/>
      <c r="F299" s="252">
        <f t="shared" si="4"/>
        <v>0</v>
      </c>
      <c r="G299" s="255"/>
      <c r="H299" s="256"/>
      <c r="I299" s="256"/>
      <c r="J299" s="256"/>
      <c r="K299" s="256"/>
      <c r="L299" s="256"/>
      <c r="M299" s="256"/>
      <c r="N299" s="256"/>
      <c r="O299" s="256"/>
      <c r="P299" s="256"/>
      <c r="Q299" s="256"/>
      <c r="R299" s="256"/>
      <c r="S299" s="256"/>
      <c r="T299" s="256"/>
      <c r="U299" s="256"/>
      <c r="V299" s="256"/>
      <c r="W299" s="256"/>
      <c r="X299" s="256"/>
      <c r="Y299" s="256"/>
      <c r="Z299" s="256"/>
      <c r="AA299" s="256"/>
      <c r="AB299" s="256"/>
      <c r="AC299" s="256"/>
      <c r="AD299" s="256"/>
      <c r="AE299" s="256"/>
      <c r="AF299" s="256"/>
      <c r="AG299" s="256"/>
      <c r="AH299" s="256"/>
      <c r="AI299" s="256"/>
      <c r="AJ299" s="256"/>
      <c r="AK299" s="256"/>
      <c r="AL299" s="256"/>
      <c r="AM299" s="256"/>
      <c r="AN299" s="256"/>
      <c r="AO299" s="256"/>
      <c r="AP299" s="256"/>
      <c r="AQ299" s="256"/>
      <c r="AR299" s="256"/>
      <c r="AS299" s="256"/>
      <c r="AT299" s="256"/>
      <c r="AU299" s="256"/>
      <c r="AV299" s="256"/>
      <c r="AW299" s="256"/>
      <c r="AX299" s="256"/>
      <c r="AY299" s="256"/>
      <c r="AZ299" s="256"/>
      <c r="BA299" s="256"/>
    </row>
    <row r="300" spans="1:53" s="254" customFormat="1">
      <c r="A300" s="52"/>
      <c r="B300" s="53"/>
      <c r="C300" s="44"/>
      <c r="D300" s="347"/>
      <c r="E300" s="251"/>
      <c r="F300" s="252">
        <f t="shared" si="4"/>
        <v>0</v>
      </c>
      <c r="G300" s="255"/>
      <c r="H300" s="256"/>
      <c r="I300" s="256"/>
      <c r="J300" s="256"/>
      <c r="K300" s="256"/>
      <c r="L300" s="256"/>
      <c r="M300" s="256"/>
      <c r="N300" s="256"/>
      <c r="O300" s="256"/>
      <c r="P300" s="256"/>
      <c r="Q300" s="256"/>
      <c r="R300" s="256"/>
      <c r="S300" s="256"/>
      <c r="T300" s="256"/>
      <c r="U300" s="256"/>
      <c r="V300" s="256"/>
      <c r="W300" s="256"/>
      <c r="X300" s="256"/>
      <c r="Y300" s="256"/>
      <c r="Z300" s="256"/>
      <c r="AA300" s="256"/>
      <c r="AB300" s="256"/>
      <c r="AC300" s="256"/>
      <c r="AD300" s="256"/>
      <c r="AE300" s="256"/>
      <c r="AF300" s="256"/>
      <c r="AG300" s="256"/>
      <c r="AH300" s="256"/>
      <c r="AI300" s="256"/>
      <c r="AJ300" s="256"/>
      <c r="AK300" s="256"/>
      <c r="AL300" s="256"/>
      <c r="AM300" s="256"/>
      <c r="AN300" s="256"/>
      <c r="AO300" s="256"/>
      <c r="AP300" s="256"/>
      <c r="AQ300" s="256"/>
      <c r="AR300" s="256"/>
      <c r="AS300" s="256"/>
      <c r="AT300" s="256"/>
      <c r="AU300" s="256"/>
      <c r="AV300" s="256"/>
      <c r="AW300" s="256"/>
      <c r="AX300" s="256"/>
      <c r="AY300" s="256"/>
      <c r="AZ300" s="256"/>
      <c r="BA300" s="256"/>
    </row>
    <row r="301" spans="1:53" s="254" customFormat="1" ht="33">
      <c r="A301" s="52" t="s">
        <v>795</v>
      </c>
      <c r="B301" s="53" t="s">
        <v>619</v>
      </c>
      <c r="C301" s="44" t="s">
        <v>54</v>
      </c>
      <c r="D301" s="347">
        <v>1</v>
      </c>
      <c r="E301" s="251"/>
      <c r="F301" s="252">
        <f t="shared" si="4"/>
        <v>0</v>
      </c>
      <c r="G301" s="255"/>
      <c r="H301" s="256"/>
      <c r="I301" s="256"/>
      <c r="J301" s="256"/>
      <c r="K301" s="256"/>
      <c r="L301" s="256"/>
      <c r="M301" s="256"/>
      <c r="N301" s="256"/>
      <c r="O301" s="256"/>
      <c r="P301" s="256"/>
      <c r="Q301" s="256"/>
      <c r="R301" s="256"/>
      <c r="S301" s="256"/>
      <c r="T301" s="256"/>
      <c r="U301" s="256"/>
      <c r="V301" s="256"/>
      <c r="W301" s="256"/>
      <c r="X301" s="256"/>
      <c r="Y301" s="256"/>
      <c r="Z301" s="256"/>
      <c r="AA301" s="256"/>
      <c r="AB301" s="256"/>
      <c r="AC301" s="256"/>
      <c r="AD301" s="256"/>
      <c r="AE301" s="256"/>
      <c r="AF301" s="256"/>
      <c r="AG301" s="256"/>
      <c r="AH301" s="256"/>
      <c r="AI301" s="256"/>
      <c r="AJ301" s="256"/>
      <c r="AK301" s="256"/>
      <c r="AL301" s="256"/>
      <c r="AM301" s="256"/>
      <c r="AN301" s="256"/>
      <c r="AO301" s="256"/>
      <c r="AP301" s="256"/>
      <c r="AQ301" s="256"/>
      <c r="AR301" s="256"/>
      <c r="AS301" s="256"/>
      <c r="AT301" s="256"/>
      <c r="AU301" s="256"/>
      <c r="AV301" s="256"/>
      <c r="AW301" s="256"/>
      <c r="AX301" s="256"/>
      <c r="AY301" s="256"/>
      <c r="AZ301" s="256"/>
      <c r="BA301" s="256"/>
    </row>
    <row r="302" spans="1:53" s="254" customFormat="1">
      <c r="A302" s="52"/>
      <c r="B302" s="53"/>
      <c r="C302" s="44"/>
      <c r="D302" s="347"/>
      <c r="E302" s="251"/>
      <c r="F302" s="252">
        <f t="shared" si="4"/>
        <v>0</v>
      </c>
      <c r="G302" s="255"/>
      <c r="H302" s="256"/>
      <c r="I302" s="256"/>
      <c r="J302" s="256"/>
      <c r="K302" s="256"/>
      <c r="L302" s="256"/>
      <c r="M302" s="256"/>
      <c r="N302" s="256"/>
      <c r="O302" s="256"/>
      <c r="P302" s="256"/>
      <c r="Q302" s="256"/>
      <c r="R302" s="256"/>
      <c r="S302" s="256"/>
      <c r="T302" s="256"/>
      <c r="U302" s="256"/>
      <c r="V302" s="256"/>
      <c r="W302" s="256"/>
      <c r="X302" s="256"/>
      <c r="Y302" s="256"/>
      <c r="Z302" s="256"/>
      <c r="AA302" s="256"/>
      <c r="AB302" s="256"/>
      <c r="AC302" s="256"/>
      <c r="AD302" s="256"/>
      <c r="AE302" s="256"/>
      <c r="AF302" s="256"/>
      <c r="AG302" s="256"/>
      <c r="AH302" s="256"/>
      <c r="AI302" s="256"/>
      <c r="AJ302" s="256"/>
      <c r="AK302" s="256"/>
      <c r="AL302" s="256"/>
      <c r="AM302" s="256"/>
      <c r="AN302" s="256"/>
      <c r="AO302" s="256"/>
      <c r="AP302" s="256"/>
      <c r="AQ302" s="256"/>
      <c r="AR302" s="256"/>
      <c r="AS302" s="256"/>
      <c r="AT302" s="256"/>
      <c r="AU302" s="256"/>
      <c r="AV302" s="256"/>
      <c r="AW302" s="256"/>
      <c r="AX302" s="256"/>
      <c r="AY302" s="256"/>
      <c r="AZ302" s="256"/>
      <c r="BA302" s="256"/>
    </row>
    <row r="303" spans="1:53" s="254" customFormat="1" ht="82.5">
      <c r="A303" s="52" t="s">
        <v>796</v>
      </c>
      <c r="B303" s="53" t="s">
        <v>607</v>
      </c>
      <c r="C303" s="44" t="s">
        <v>54</v>
      </c>
      <c r="D303" s="347">
        <v>1</v>
      </c>
      <c r="E303" s="251"/>
      <c r="F303" s="252">
        <f t="shared" si="4"/>
        <v>0</v>
      </c>
      <c r="G303" s="255"/>
      <c r="H303" s="256"/>
      <c r="I303" s="256"/>
      <c r="J303" s="256"/>
      <c r="K303" s="256"/>
      <c r="L303" s="256"/>
      <c r="M303" s="256"/>
      <c r="N303" s="256"/>
      <c r="O303" s="256"/>
      <c r="P303" s="256"/>
      <c r="Q303" s="256"/>
      <c r="R303" s="256"/>
      <c r="S303" s="256"/>
      <c r="T303" s="256"/>
      <c r="U303" s="256"/>
      <c r="V303" s="256"/>
      <c r="W303" s="256"/>
      <c r="X303" s="256"/>
      <c r="Y303" s="256"/>
      <c r="Z303" s="256"/>
      <c r="AA303" s="256"/>
      <c r="AB303" s="256"/>
      <c r="AC303" s="256"/>
      <c r="AD303" s="256"/>
      <c r="AE303" s="256"/>
      <c r="AF303" s="256"/>
      <c r="AG303" s="256"/>
      <c r="AH303" s="256"/>
      <c r="AI303" s="256"/>
      <c r="AJ303" s="256"/>
      <c r="AK303" s="256"/>
      <c r="AL303" s="256"/>
      <c r="AM303" s="256"/>
      <c r="AN303" s="256"/>
      <c r="AO303" s="256"/>
      <c r="AP303" s="256"/>
      <c r="AQ303" s="256"/>
      <c r="AR303" s="256"/>
      <c r="AS303" s="256"/>
      <c r="AT303" s="256"/>
      <c r="AU303" s="256"/>
      <c r="AV303" s="256"/>
      <c r="AW303" s="256"/>
      <c r="AX303" s="256"/>
      <c r="AY303" s="256"/>
      <c r="AZ303" s="256"/>
      <c r="BA303" s="256"/>
    </row>
    <row r="304" spans="1:53" s="254" customFormat="1">
      <c r="A304" s="52"/>
      <c r="B304" s="53"/>
      <c r="C304" s="44"/>
      <c r="D304" s="347"/>
      <c r="E304" s="251"/>
      <c r="F304" s="252">
        <f t="shared" si="4"/>
        <v>0</v>
      </c>
      <c r="G304" s="255"/>
      <c r="H304" s="256"/>
      <c r="I304" s="256"/>
      <c r="J304" s="256"/>
      <c r="K304" s="256"/>
      <c r="L304" s="256"/>
      <c r="M304" s="256"/>
      <c r="N304" s="256"/>
      <c r="O304" s="256"/>
      <c r="P304" s="256"/>
      <c r="Q304" s="256"/>
      <c r="R304" s="256"/>
      <c r="S304" s="256"/>
      <c r="T304" s="256"/>
      <c r="U304" s="256"/>
      <c r="V304" s="256"/>
      <c r="W304" s="256"/>
      <c r="X304" s="256"/>
      <c r="Y304" s="256"/>
      <c r="Z304" s="256"/>
      <c r="AA304" s="256"/>
      <c r="AB304" s="256"/>
      <c r="AC304" s="256"/>
      <c r="AD304" s="256"/>
      <c r="AE304" s="256"/>
      <c r="AF304" s="256"/>
      <c r="AG304" s="256"/>
      <c r="AH304" s="256"/>
      <c r="AI304" s="256"/>
      <c r="AJ304" s="256"/>
      <c r="AK304" s="256"/>
      <c r="AL304" s="256"/>
      <c r="AM304" s="256"/>
      <c r="AN304" s="256"/>
      <c r="AO304" s="256"/>
      <c r="AP304" s="256"/>
      <c r="AQ304" s="256"/>
      <c r="AR304" s="256"/>
      <c r="AS304" s="256"/>
      <c r="AT304" s="256"/>
      <c r="AU304" s="256"/>
      <c r="AV304" s="256"/>
      <c r="AW304" s="256"/>
      <c r="AX304" s="256"/>
      <c r="AY304" s="256"/>
      <c r="AZ304" s="256"/>
      <c r="BA304" s="256"/>
    </row>
    <row r="305" spans="1:53" s="254" customFormat="1" ht="66">
      <c r="A305" s="52" t="s">
        <v>797</v>
      </c>
      <c r="B305" s="53" t="s">
        <v>689</v>
      </c>
      <c r="C305" s="44"/>
      <c r="D305" s="347"/>
      <c r="E305" s="251"/>
      <c r="F305" s="252">
        <f t="shared" si="4"/>
        <v>0</v>
      </c>
      <c r="G305" s="255"/>
      <c r="H305" s="256"/>
      <c r="I305" s="256"/>
      <c r="J305" s="256"/>
      <c r="K305" s="256"/>
      <c r="L305" s="256"/>
      <c r="M305" s="256"/>
      <c r="N305" s="256"/>
      <c r="O305" s="256"/>
      <c r="P305" s="256"/>
      <c r="Q305" s="256"/>
      <c r="R305" s="256"/>
      <c r="S305" s="256"/>
      <c r="T305" s="256"/>
      <c r="U305" s="256"/>
      <c r="V305" s="256"/>
      <c r="W305" s="256"/>
      <c r="X305" s="256"/>
      <c r="Y305" s="256"/>
      <c r="Z305" s="256"/>
      <c r="AA305" s="256"/>
      <c r="AB305" s="256"/>
      <c r="AC305" s="256"/>
      <c r="AD305" s="256"/>
      <c r="AE305" s="256"/>
      <c r="AF305" s="256"/>
      <c r="AG305" s="256"/>
      <c r="AH305" s="256"/>
      <c r="AI305" s="256"/>
      <c r="AJ305" s="256"/>
      <c r="AK305" s="256"/>
      <c r="AL305" s="256"/>
      <c r="AM305" s="256"/>
      <c r="AN305" s="256"/>
      <c r="AO305" s="256"/>
      <c r="AP305" s="256"/>
      <c r="AQ305" s="256"/>
      <c r="AR305" s="256"/>
      <c r="AS305" s="256"/>
      <c r="AT305" s="256"/>
      <c r="AU305" s="256"/>
      <c r="AV305" s="256"/>
      <c r="AW305" s="256"/>
      <c r="AX305" s="256"/>
      <c r="AY305" s="256"/>
      <c r="AZ305" s="256"/>
      <c r="BA305" s="256"/>
    </row>
    <row r="306" spans="1:53" s="254" customFormat="1">
      <c r="A306" s="52"/>
      <c r="B306" s="53" t="s">
        <v>608</v>
      </c>
      <c r="C306" s="44"/>
      <c r="D306" s="347"/>
      <c r="E306" s="251"/>
      <c r="F306" s="252">
        <f t="shared" si="4"/>
        <v>0</v>
      </c>
      <c r="G306" s="255"/>
      <c r="H306" s="256"/>
      <c r="I306" s="256"/>
      <c r="J306" s="256"/>
      <c r="K306" s="256"/>
      <c r="L306" s="256"/>
      <c r="M306" s="256"/>
      <c r="N306" s="256"/>
      <c r="O306" s="256"/>
      <c r="P306" s="256"/>
      <c r="Q306" s="256"/>
      <c r="R306" s="256"/>
      <c r="S306" s="256"/>
      <c r="T306" s="256"/>
      <c r="U306" s="256"/>
      <c r="V306" s="256"/>
      <c r="W306" s="256"/>
      <c r="X306" s="256"/>
      <c r="Y306" s="256"/>
      <c r="Z306" s="256"/>
      <c r="AA306" s="256"/>
      <c r="AB306" s="256"/>
      <c r="AC306" s="256"/>
      <c r="AD306" s="256"/>
      <c r="AE306" s="256"/>
      <c r="AF306" s="256"/>
      <c r="AG306" s="256"/>
      <c r="AH306" s="256"/>
      <c r="AI306" s="256"/>
      <c r="AJ306" s="256"/>
      <c r="AK306" s="256"/>
      <c r="AL306" s="256"/>
      <c r="AM306" s="256"/>
      <c r="AN306" s="256"/>
      <c r="AO306" s="256"/>
      <c r="AP306" s="256"/>
      <c r="AQ306" s="256"/>
      <c r="AR306" s="256"/>
      <c r="AS306" s="256"/>
      <c r="AT306" s="256"/>
      <c r="AU306" s="256"/>
      <c r="AV306" s="256"/>
      <c r="AW306" s="256"/>
      <c r="AX306" s="256"/>
      <c r="AY306" s="256"/>
      <c r="AZ306" s="256"/>
      <c r="BA306" s="256"/>
    </row>
    <row r="307" spans="1:53" s="254" customFormat="1">
      <c r="A307" s="52"/>
      <c r="B307" s="53" t="s">
        <v>201</v>
      </c>
      <c r="C307" s="44" t="s">
        <v>226</v>
      </c>
      <c r="D307" s="347">
        <v>49</v>
      </c>
      <c r="E307" s="251"/>
      <c r="F307" s="252">
        <f t="shared" si="4"/>
        <v>0</v>
      </c>
      <c r="G307" s="255"/>
      <c r="H307" s="256"/>
      <c r="I307" s="256"/>
      <c r="J307" s="256"/>
      <c r="K307" s="256"/>
      <c r="L307" s="256"/>
      <c r="M307" s="256"/>
      <c r="N307" s="256"/>
      <c r="O307" s="256"/>
      <c r="P307" s="256"/>
      <c r="Q307" s="256"/>
      <c r="R307" s="256"/>
      <c r="S307" s="256"/>
      <c r="T307" s="256"/>
      <c r="U307" s="256"/>
      <c r="V307" s="256"/>
      <c r="W307" s="256"/>
      <c r="X307" s="256"/>
      <c r="Y307" s="256"/>
      <c r="Z307" s="256"/>
      <c r="AA307" s="256"/>
      <c r="AB307" s="256"/>
      <c r="AC307" s="256"/>
      <c r="AD307" s="256"/>
      <c r="AE307" s="256"/>
      <c r="AF307" s="256"/>
      <c r="AG307" s="256"/>
      <c r="AH307" s="256"/>
      <c r="AI307" s="256"/>
      <c r="AJ307" s="256"/>
      <c r="AK307" s="256"/>
      <c r="AL307" s="256"/>
      <c r="AM307" s="256"/>
      <c r="AN307" s="256"/>
      <c r="AO307" s="256"/>
      <c r="AP307" s="256"/>
      <c r="AQ307" s="256"/>
      <c r="AR307" s="256"/>
      <c r="AS307" s="256"/>
      <c r="AT307" s="256"/>
      <c r="AU307" s="256"/>
      <c r="AV307" s="256"/>
      <c r="AW307" s="256"/>
      <c r="AX307" s="256"/>
      <c r="AY307" s="256"/>
      <c r="AZ307" s="256"/>
      <c r="BA307" s="256"/>
    </row>
    <row r="308" spans="1:53" s="254" customFormat="1">
      <c r="A308" s="52"/>
      <c r="B308" s="53" t="s">
        <v>200</v>
      </c>
      <c r="C308" s="44" t="s">
        <v>226</v>
      </c>
      <c r="D308" s="347">
        <v>110</v>
      </c>
      <c r="E308" s="251"/>
      <c r="F308" s="252">
        <f t="shared" si="4"/>
        <v>0</v>
      </c>
      <c r="G308" s="255"/>
      <c r="H308" s="256"/>
      <c r="I308" s="256"/>
      <c r="J308" s="256"/>
      <c r="K308" s="256"/>
      <c r="L308" s="256"/>
      <c r="M308" s="256"/>
      <c r="N308" s="256"/>
      <c r="O308" s="256"/>
      <c r="P308" s="256"/>
      <c r="Q308" s="256"/>
      <c r="R308" s="256"/>
      <c r="S308" s="256"/>
      <c r="T308" s="256"/>
      <c r="U308" s="256"/>
      <c r="V308" s="256"/>
      <c r="W308" s="256"/>
      <c r="X308" s="256"/>
      <c r="Y308" s="256"/>
      <c r="Z308" s="256"/>
      <c r="AA308" s="256"/>
      <c r="AB308" s="256"/>
      <c r="AC308" s="256"/>
      <c r="AD308" s="256"/>
      <c r="AE308" s="256"/>
      <c r="AF308" s="256"/>
      <c r="AG308" s="256"/>
      <c r="AH308" s="256"/>
      <c r="AI308" s="256"/>
      <c r="AJ308" s="256"/>
      <c r="AK308" s="256"/>
      <c r="AL308" s="256"/>
      <c r="AM308" s="256"/>
      <c r="AN308" s="256"/>
      <c r="AO308" s="256"/>
      <c r="AP308" s="256"/>
      <c r="AQ308" s="256"/>
      <c r="AR308" s="256"/>
      <c r="AS308" s="256"/>
      <c r="AT308" s="256"/>
      <c r="AU308" s="256"/>
      <c r="AV308" s="256"/>
      <c r="AW308" s="256"/>
      <c r="AX308" s="256"/>
      <c r="AY308" s="256"/>
      <c r="AZ308" s="256"/>
      <c r="BA308" s="256"/>
    </row>
    <row r="309" spans="1:53" s="254" customFormat="1">
      <c r="A309" s="52"/>
      <c r="B309" s="53" t="s">
        <v>204</v>
      </c>
      <c r="C309" s="44" t="s">
        <v>226</v>
      </c>
      <c r="D309" s="347">
        <v>73</v>
      </c>
      <c r="E309" s="251"/>
      <c r="F309" s="252">
        <f t="shared" si="4"/>
        <v>0</v>
      </c>
      <c r="G309" s="255"/>
      <c r="H309" s="256"/>
      <c r="I309" s="256"/>
      <c r="J309" s="256"/>
      <c r="K309" s="256"/>
      <c r="L309" s="256"/>
      <c r="M309" s="256"/>
      <c r="N309" s="256"/>
      <c r="O309" s="256"/>
      <c r="P309" s="256"/>
      <c r="Q309" s="256"/>
      <c r="R309" s="256"/>
      <c r="S309" s="256"/>
      <c r="T309" s="256"/>
      <c r="U309" s="256"/>
      <c r="V309" s="256"/>
      <c r="W309" s="256"/>
      <c r="X309" s="256"/>
      <c r="Y309" s="256"/>
      <c r="Z309" s="256"/>
      <c r="AA309" s="256"/>
      <c r="AB309" s="256"/>
      <c r="AC309" s="256"/>
      <c r="AD309" s="256"/>
      <c r="AE309" s="256"/>
      <c r="AF309" s="256"/>
      <c r="AG309" s="256"/>
      <c r="AH309" s="256"/>
      <c r="AI309" s="256"/>
      <c r="AJ309" s="256"/>
      <c r="AK309" s="256"/>
      <c r="AL309" s="256"/>
      <c r="AM309" s="256"/>
      <c r="AN309" s="256"/>
      <c r="AO309" s="256"/>
      <c r="AP309" s="256"/>
      <c r="AQ309" s="256"/>
      <c r="AR309" s="256"/>
      <c r="AS309" s="256"/>
      <c r="AT309" s="256"/>
      <c r="AU309" s="256"/>
      <c r="AV309" s="256"/>
      <c r="AW309" s="256"/>
      <c r="AX309" s="256"/>
      <c r="AY309" s="256"/>
      <c r="AZ309" s="256"/>
      <c r="BA309" s="256"/>
    </row>
    <row r="310" spans="1:53" s="254" customFormat="1">
      <c r="A310" s="52"/>
      <c r="B310" s="53"/>
      <c r="C310" s="44"/>
      <c r="D310" s="347"/>
      <c r="E310" s="251"/>
      <c r="F310" s="252">
        <f t="shared" si="4"/>
        <v>0</v>
      </c>
      <c r="G310" s="255"/>
      <c r="H310" s="256"/>
      <c r="I310" s="256"/>
      <c r="J310" s="256"/>
      <c r="K310" s="256"/>
      <c r="L310" s="256"/>
      <c r="M310" s="256"/>
      <c r="N310" s="256"/>
      <c r="O310" s="256"/>
      <c r="P310" s="256"/>
      <c r="Q310" s="256"/>
      <c r="R310" s="256"/>
      <c r="S310" s="256"/>
      <c r="T310" s="256"/>
      <c r="U310" s="256"/>
      <c r="V310" s="256"/>
      <c r="W310" s="256"/>
      <c r="X310" s="256"/>
      <c r="Y310" s="256"/>
      <c r="Z310" s="256"/>
      <c r="AA310" s="256"/>
      <c r="AB310" s="256"/>
      <c r="AC310" s="256"/>
      <c r="AD310" s="256"/>
      <c r="AE310" s="256"/>
      <c r="AF310" s="256"/>
      <c r="AG310" s="256"/>
      <c r="AH310" s="256"/>
      <c r="AI310" s="256"/>
      <c r="AJ310" s="256"/>
      <c r="AK310" s="256"/>
      <c r="AL310" s="256"/>
      <c r="AM310" s="256"/>
      <c r="AN310" s="256"/>
      <c r="AO310" s="256"/>
      <c r="AP310" s="256"/>
      <c r="AQ310" s="256"/>
      <c r="AR310" s="256"/>
      <c r="AS310" s="256"/>
      <c r="AT310" s="256"/>
      <c r="AU310" s="256"/>
      <c r="AV310" s="256"/>
      <c r="AW310" s="256"/>
      <c r="AX310" s="256"/>
      <c r="AY310" s="256"/>
      <c r="AZ310" s="256"/>
      <c r="BA310" s="256"/>
    </row>
    <row r="311" spans="1:53" s="254" customFormat="1" ht="49.5">
      <c r="A311" s="52" t="s">
        <v>798</v>
      </c>
      <c r="B311" s="53" t="s">
        <v>609</v>
      </c>
      <c r="C311" s="44"/>
      <c r="D311" s="347"/>
      <c r="E311" s="251"/>
      <c r="F311" s="252">
        <f t="shared" si="4"/>
        <v>0</v>
      </c>
      <c r="G311" s="255"/>
      <c r="H311" s="256"/>
      <c r="I311" s="256"/>
      <c r="J311" s="256"/>
      <c r="K311" s="256"/>
      <c r="L311" s="256"/>
      <c r="M311" s="256"/>
      <c r="N311" s="256"/>
      <c r="O311" s="256"/>
      <c r="P311" s="256"/>
      <c r="Q311" s="256"/>
      <c r="R311" s="256"/>
      <c r="S311" s="256"/>
      <c r="T311" s="256"/>
      <c r="U311" s="256"/>
      <c r="V311" s="256"/>
      <c r="W311" s="256"/>
      <c r="X311" s="256"/>
      <c r="Y311" s="256"/>
      <c r="Z311" s="256"/>
      <c r="AA311" s="256"/>
      <c r="AB311" s="256"/>
      <c r="AC311" s="256"/>
      <c r="AD311" s="256"/>
      <c r="AE311" s="256"/>
      <c r="AF311" s="256"/>
      <c r="AG311" s="256"/>
      <c r="AH311" s="256"/>
      <c r="AI311" s="256"/>
      <c r="AJ311" s="256"/>
      <c r="AK311" s="256"/>
      <c r="AL311" s="256"/>
      <c r="AM311" s="256"/>
      <c r="AN311" s="256"/>
      <c r="AO311" s="256"/>
      <c r="AP311" s="256"/>
      <c r="AQ311" s="256"/>
      <c r="AR311" s="256"/>
      <c r="AS311" s="256"/>
      <c r="AT311" s="256"/>
      <c r="AU311" s="256"/>
      <c r="AV311" s="256"/>
      <c r="AW311" s="256"/>
      <c r="AX311" s="256"/>
      <c r="AY311" s="256"/>
      <c r="AZ311" s="256"/>
      <c r="BA311" s="256"/>
    </row>
    <row r="312" spans="1:53" s="254" customFormat="1">
      <c r="A312" s="52"/>
      <c r="B312" s="53" t="s">
        <v>201</v>
      </c>
      <c r="C312" s="44" t="s">
        <v>55</v>
      </c>
      <c r="D312" s="347">
        <v>2</v>
      </c>
      <c r="E312" s="251"/>
      <c r="F312" s="252">
        <f t="shared" si="4"/>
        <v>0</v>
      </c>
      <c r="G312" s="255"/>
      <c r="H312" s="256"/>
      <c r="I312" s="256"/>
      <c r="J312" s="256"/>
      <c r="K312" s="256"/>
      <c r="L312" s="256"/>
      <c r="M312" s="256"/>
      <c r="N312" s="256"/>
      <c r="O312" s="256"/>
      <c r="P312" s="256"/>
      <c r="Q312" s="256"/>
      <c r="R312" s="256"/>
      <c r="S312" s="256"/>
      <c r="T312" s="256"/>
      <c r="U312" s="256"/>
      <c r="V312" s="256"/>
      <c r="W312" s="256"/>
      <c r="X312" s="256"/>
      <c r="Y312" s="256"/>
      <c r="Z312" s="256"/>
      <c r="AA312" s="256"/>
      <c r="AB312" s="256"/>
      <c r="AC312" s="256"/>
      <c r="AD312" s="256"/>
      <c r="AE312" s="256"/>
      <c r="AF312" s="256"/>
      <c r="AG312" s="256"/>
      <c r="AH312" s="256"/>
      <c r="AI312" s="256"/>
      <c r="AJ312" s="256"/>
      <c r="AK312" s="256"/>
      <c r="AL312" s="256"/>
      <c r="AM312" s="256"/>
      <c r="AN312" s="256"/>
      <c r="AO312" s="256"/>
      <c r="AP312" s="256"/>
      <c r="AQ312" s="256"/>
      <c r="AR312" s="256"/>
      <c r="AS312" s="256"/>
      <c r="AT312" s="256"/>
      <c r="AU312" s="256"/>
      <c r="AV312" s="256"/>
      <c r="AW312" s="256"/>
      <c r="AX312" s="256"/>
      <c r="AY312" s="256"/>
      <c r="AZ312" s="256"/>
      <c r="BA312" s="256"/>
    </row>
    <row r="313" spans="1:53" s="254" customFormat="1">
      <c r="A313" s="52"/>
      <c r="B313" s="53" t="s">
        <v>200</v>
      </c>
      <c r="C313" s="44" t="s">
        <v>55</v>
      </c>
      <c r="D313" s="347">
        <v>1</v>
      </c>
      <c r="E313" s="251"/>
      <c r="F313" s="252">
        <f t="shared" si="4"/>
        <v>0</v>
      </c>
      <c r="G313" s="255"/>
      <c r="H313" s="256"/>
      <c r="I313" s="256"/>
      <c r="J313" s="256"/>
      <c r="K313" s="256"/>
      <c r="L313" s="256"/>
      <c r="M313" s="256"/>
      <c r="N313" s="256"/>
      <c r="O313" s="256"/>
      <c r="P313" s="256"/>
      <c r="Q313" s="256"/>
      <c r="R313" s="256"/>
      <c r="S313" s="256"/>
      <c r="T313" s="256"/>
      <c r="U313" s="256"/>
      <c r="V313" s="256"/>
      <c r="W313" s="256"/>
      <c r="X313" s="256"/>
      <c r="Y313" s="256"/>
      <c r="Z313" s="256"/>
      <c r="AA313" s="256"/>
      <c r="AB313" s="256"/>
      <c r="AC313" s="256"/>
      <c r="AD313" s="256"/>
      <c r="AE313" s="256"/>
      <c r="AF313" s="256"/>
      <c r="AG313" s="256"/>
      <c r="AH313" s="256"/>
      <c r="AI313" s="256"/>
      <c r="AJ313" s="256"/>
      <c r="AK313" s="256"/>
      <c r="AL313" s="256"/>
      <c r="AM313" s="256"/>
      <c r="AN313" s="256"/>
      <c r="AO313" s="256"/>
      <c r="AP313" s="256"/>
      <c r="AQ313" s="256"/>
      <c r="AR313" s="256"/>
      <c r="AS313" s="256"/>
      <c r="AT313" s="256"/>
      <c r="AU313" s="256"/>
      <c r="AV313" s="256"/>
      <c r="AW313" s="256"/>
      <c r="AX313" s="256"/>
      <c r="AY313" s="256"/>
      <c r="AZ313" s="256"/>
      <c r="BA313" s="256"/>
    </row>
    <row r="314" spans="1:53" customFormat="1">
      <c r="A314" s="91"/>
      <c r="B314" s="94"/>
      <c r="C314" s="91"/>
      <c r="D314" s="91"/>
      <c r="E314" s="260"/>
      <c r="F314" s="252">
        <f t="shared" si="4"/>
        <v>0</v>
      </c>
    </row>
    <row r="315" spans="1:53" s="254" customFormat="1" ht="82.5">
      <c r="A315" s="52" t="s">
        <v>799</v>
      </c>
      <c r="B315" s="53" t="s">
        <v>610</v>
      </c>
      <c r="C315" s="44"/>
      <c r="D315" s="347"/>
      <c r="E315" s="251"/>
      <c r="F315" s="252">
        <f t="shared" si="4"/>
        <v>0</v>
      </c>
      <c r="G315" s="255"/>
      <c r="H315" s="256"/>
      <c r="I315" s="256"/>
      <c r="J315" s="256"/>
      <c r="K315" s="256"/>
      <c r="L315" s="256"/>
      <c r="M315" s="256"/>
      <c r="N315" s="256"/>
      <c r="O315" s="256"/>
      <c r="P315" s="256"/>
      <c r="Q315" s="256"/>
      <c r="R315" s="256"/>
      <c r="S315" s="256"/>
      <c r="T315" s="256"/>
      <c r="U315" s="256"/>
      <c r="V315" s="256"/>
      <c r="W315" s="256"/>
      <c r="X315" s="256"/>
      <c r="Y315" s="256"/>
      <c r="Z315" s="256"/>
      <c r="AA315" s="256"/>
      <c r="AB315" s="256"/>
      <c r="AC315" s="256"/>
      <c r="AD315" s="256"/>
      <c r="AE315" s="256"/>
      <c r="AF315" s="256"/>
      <c r="AG315" s="256"/>
      <c r="AH315" s="256"/>
      <c r="AI315" s="256"/>
      <c r="AJ315" s="256"/>
      <c r="AK315" s="256"/>
      <c r="AL315" s="256"/>
      <c r="AM315" s="256"/>
      <c r="AN315" s="256"/>
      <c r="AO315" s="256"/>
      <c r="AP315" s="256"/>
      <c r="AQ315" s="256"/>
      <c r="AR315" s="256"/>
      <c r="AS315" s="256"/>
      <c r="AT315" s="256"/>
      <c r="AU315" s="256"/>
      <c r="AV315" s="256"/>
      <c r="AW315" s="256"/>
      <c r="AX315" s="256"/>
      <c r="AY315" s="256"/>
      <c r="AZ315" s="256"/>
      <c r="BA315" s="256"/>
    </row>
    <row r="316" spans="1:53" s="257" customFormat="1">
      <c r="A316" s="52"/>
      <c r="B316" s="53" t="s">
        <v>611</v>
      </c>
      <c r="C316" s="44" t="s">
        <v>55</v>
      </c>
      <c r="D316" s="347">
        <v>1</v>
      </c>
      <c r="E316" s="251"/>
      <c r="F316" s="252">
        <f t="shared" si="4"/>
        <v>0</v>
      </c>
      <c r="G316" s="258"/>
      <c r="H316" s="259"/>
      <c r="I316" s="259"/>
      <c r="J316" s="259"/>
      <c r="K316" s="259"/>
      <c r="L316" s="259"/>
      <c r="M316" s="259"/>
      <c r="N316" s="259"/>
      <c r="O316" s="259"/>
      <c r="P316" s="259"/>
      <c r="Q316" s="259"/>
      <c r="R316" s="259"/>
      <c r="S316" s="259"/>
      <c r="T316" s="259"/>
      <c r="U316" s="259"/>
      <c r="V316" s="259"/>
      <c r="W316" s="259"/>
      <c r="X316" s="259"/>
      <c r="Y316" s="259"/>
      <c r="Z316" s="259"/>
      <c r="AA316" s="259"/>
      <c r="AB316" s="259"/>
      <c r="AC316" s="259"/>
      <c r="AD316" s="259"/>
      <c r="AE316" s="259"/>
      <c r="AF316" s="259"/>
      <c r="AG316" s="259"/>
      <c r="AH316" s="259"/>
      <c r="AI316" s="259"/>
      <c r="AJ316" s="259"/>
      <c r="AK316" s="259"/>
      <c r="AL316" s="259"/>
      <c r="AM316" s="259"/>
      <c r="AN316" s="259"/>
      <c r="AO316" s="259"/>
      <c r="AP316" s="259"/>
      <c r="AQ316" s="259"/>
      <c r="AR316" s="259"/>
      <c r="AS316" s="259"/>
      <c r="AT316" s="259"/>
      <c r="AU316" s="259"/>
      <c r="AV316" s="259"/>
      <c r="AW316" s="259"/>
      <c r="AX316" s="259"/>
      <c r="AY316" s="259"/>
      <c r="AZ316" s="259"/>
      <c r="BA316" s="259"/>
    </row>
    <row r="317" spans="1:53" s="257" customFormat="1">
      <c r="A317" s="52"/>
      <c r="B317" s="53" t="s">
        <v>612</v>
      </c>
      <c r="C317" s="44" t="s">
        <v>55</v>
      </c>
      <c r="D317" s="347">
        <v>1</v>
      </c>
      <c r="E317" s="251"/>
      <c r="F317" s="252">
        <f t="shared" si="4"/>
        <v>0</v>
      </c>
      <c r="G317" s="258"/>
      <c r="H317" s="259"/>
      <c r="I317" s="259"/>
      <c r="J317" s="259"/>
      <c r="K317" s="259"/>
      <c r="L317" s="259"/>
      <c r="M317" s="259"/>
      <c r="N317" s="259"/>
      <c r="O317" s="259"/>
      <c r="P317" s="259"/>
      <c r="Q317" s="259"/>
      <c r="R317" s="259"/>
      <c r="S317" s="259"/>
      <c r="T317" s="259"/>
      <c r="U317" s="259"/>
      <c r="V317" s="259"/>
      <c r="W317" s="259"/>
      <c r="X317" s="259"/>
      <c r="Y317" s="259"/>
      <c r="Z317" s="259"/>
      <c r="AA317" s="259"/>
      <c r="AB317" s="259"/>
      <c r="AC317" s="259"/>
      <c r="AD317" s="259"/>
      <c r="AE317" s="259"/>
      <c r="AF317" s="259"/>
      <c r="AG317" s="259"/>
      <c r="AH317" s="259"/>
      <c r="AI317" s="259"/>
      <c r="AJ317" s="259"/>
      <c r="AK317" s="259"/>
      <c r="AL317" s="259"/>
      <c r="AM317" s="259"/>
      <c r="AN317" s="259"/>
      <c r="AO317" s="259"/>
      <c r="AP317" s="259"/>
      <c r="AQ317" s="259"/>
      <c r="AR317" s="259"/>
      <c r="AS317" s="259"/>
      <c r="AT317" s="259"/>
      <c r="AU317" s="259"/>
      <c r="AV317" s="259"/>
      <c r="AW317" s="259"/>
      <c r="AX317" s="259"/>
      <c r="AY317" s="259"/>
      <c r="AZ317" s="259"/>
      <c r="BA317" s="259"/>
    </row>
    <row r="318" spans="1:53" s="257" customFormat="1">
      <c r="A318" s="52"/>
      <c r="B318" s="53" t="s">
        <v>209</v>
      </c>
      <c r="C318" s="44" t="s">
        <v>55</v>
      </c>
      <c r="D318" s="347">
        <v>1</v>
      </c>
      <c r="E318" s="251"/>
      <c r="F318" s="252">
        <f t="shared" si="4"/>
        <v>0</v>
      </c>
      <c r="G318" s="258"/>
      <c r="H318" s="259"/>
      <c r="I318" s="259"/>
      <c r="J318" s="259"/>
      <c r="K318" s="259"/>
      <c r="L318" s="259"/>
      <c r="M318" s="259"/>
      <c r="N318" s="259"/>
      <c r="O318" s="259"/>
      <c r="P318" s="259"/>
      <c r="Q318" s="259"/>
      <c r="R318" s="259"/>
      <c r="S318" s="259"/>
      <c r="T318" s="259"/>
      <c r="U318" s="259"/>
      <c r="V318" s="259"/>
      <c r="W318" s="259"/>
      <c r="X318" s="259"/>
      <c r="Y318" s="259"/>
      <c r="Z318" s="259"/>
      <c r="AA318" s="259"/>
      <c r="AB318" s="259"/>
      <c r="AC318" s="259"/>
      <c r="AD318" s="259"/>
      <c r="AE318" s="259"/>
      <c r="AF318" s="259"/>
      <c r="AG318" s="259"/>
      <c r="AH318" s="259"/>
      <c r="AI318" s="259"/>
      <c r="AJ318" s="259"/>
      <c r="AK318" s="259"/>
      <c r="AL318" s="259"/>
      <c r="AM318" s="259"/>
      <c r="AN318" s="259"/>
      <c r="AO318" s="259"/>
      <c r="AP318" s="259"/>
      <c r="AQ318" s="259"/>
      <c r="AR318" s="259"/>
      <c r="AS318" s="259"/>
      <c r="AT318" s="259"/>
      <c r="AU318" s="259"/>
      <c r="AV318" s="259"/>
      <c r="AW318" s="259"/>
      <c r="AX318" s="259"/>
      <c r="AY318" s="259"/>
      <c r="AZ318" s="259"/>
      <c r="BA318" s="259"/>
    </row>
    <row r="319" spans="1:53" s="257" customFormat="1">
      <c r="A319" s="52"/>
      <c r="B319" s="53" t="s">
        <v>210</v>
      </c>
      <c r="C319" s="44" t="s">
        <v>55</v>
      </c>
      <c r="D319" s="347">
        <v>1</v>
      </c>
      <c r="E319" s="251"/>
      <c r="F319" s="252">
        <f t="shared" si="4"/>
        <v>0</v>
      </c>
      <c r="G319" s="258"/>
      <c r="H319" s="259"/>
      <c r="I319" s="259"/>
      <c r="J319" s="259"/>
      <c r="K319" s="259"/>
      <c r="L319" s="259"/>
      <c r="M319" s="259"/>
      <c r="N319" s="259"/>
      <c r="O319" s="259"/>
      <c r="P319" s="259"/>
      <c r="Q319" s="259"/>
      <c r="R319" s="259"/>
      <c r="S319" s="259"/>
      <c r="T319" s="259"/>
      <c r="U319" s="259"/>
      <c r="V319" s="259"/>
      <c r="W319" s="259"/>
      <c r="X319" s="259"/>
      <c r="Y319" s="259"/>
      <c r="Z319" s="259"/>
      <c r="AA319" s="259"/>
      <c r="AB319" s="259"/>
      <c r="AC319" s="259"/>
      <c r="AD319" s="259"/>
      <c r="AE319" s="259"/>
      <c r="AF319" s="259"/>
      <c r="AG319" s="259"/>
      <c r="AH319" s="259"/>
      <c r="AI319" s="259"/>
      <c r="AJ319" s="259"/>
      <c r="AK319" s="259"/>
      <c r="AL319" s="259"/>
      <c r="AM319" s="259"/>
      <c r="AN319" s="259"/>
      <c r="AO319" s="259"/>
      <c r="AP319" s="259"/>
      <c r="AQ319" s="259"/>
      <c r="AR319" s="259"/>
      <c r="AS319" s="259"/>
      <c r="AT319" s="259"/>
      <c r="AU319" s="259"/>
      <c r="AV319" s="259"/>
      <c r="AW319" s="259"/>
      <c r="AX319" s="259"/>
      <c r="AY319" s="259"/>
      <c r="AZ319" s="259"/>
      <c r="BA319" s="259"/>
    </row>
    <row r="320" spans="1:53" s="257" customFormat="1">
      <c r="A320" s="52"/>
      <c r="B320" s="53" t="s">
        <v>613</v>
      </c>
      <c r="C320" s="44" t="s">
        <v>55</v>
      </c>
      <c r="D320" s="347">
        <v>1</v>
      </c>
      <c r="E320" s="251"/>
      <c r="F320" s="252">
        <f t="shared" si="4"/>
        <v>0</v>
      </c>
      <c r="G320" s="258"/>
      <c r="H320" s="259"/>
      <c r="I320" s="259"/>
      <c r="J320" s="259"/>
      <c r="K320" s="259"/>
      <c r="L320" s="259"/>
      <c r="M320" s="259"/>
      <c r="N320" s="259"/>
      <c r="O320" s="259"/>
      <c r="P320" s="259"/>
      <c r="Q320" s="259"/>
      <c r="R320" s="259"/>
      <c r="S320" s="259"/>
      <c r="T320" s="259"/>
      <c r="U320" s="259"/>
      <c r="V320" s="259"/>
      <c r="W320" s="259"/>
      <c r="X320" s="259"/>
      <c r="Y320" s="259"/>
      <c r="Z320" s="259"/>
      <c r="AA320" s="259"/>
      <c r="AB320" s="259"/>
      <c r="AC320" s="259"/>
      <c r="AD320" s="259"/>
      <c r="AE320" s="259"/>
      <c r="AF320" s="259"/>
      <c r="AG320" s="259"/>
      <c r="AH320" s="259"/>
      <c r="AI320" s="259"/>
      <c r="AJ320" s="259"/>
      <c r="AK320" s="259"/>
      <c r="AL320" s="259"/>
      <c r="AM320" s="259"/>
      <c r="AN320" s="259"/>
      <c r="AO320" s="259"/>
      <c r="AP320" s="259"/>
      <c r="AQ320" s="259"/>
      <c r="AR320" s="259"/>
      <c r="AS320" s="259"/>
      <c r="AT320" s="259"/>
      <c r="AU320" s="259"/>
      <c r="AV320" s="259"/>
      <c r="AW320" s="259"/>
      <c r="AX320" s="259"/>
      <c r="AY320" s="259"/>
      <c r="AZ320" s="259"/>
      <c r="BA320" s="259"/>
    </row>
    <row r="321" spans="1:53" s="257" customFormat="1">
      <c r="A321" s="52"/>
      <c r="B321" s="53" t="s">
        <v>614</v>
      </c>
      <c r="C321" s="44" t="s">
        <v>55</v>
      </c>
      <c r="D321" s="347">
        <v>2</v>
      </c>
      <c r="E321" s="251"/>
      <c r="F321" s="252">
        <f t="shared" si="4"/>
        <v>0</v>
      </c>
      <c r="G321" s="258"/>
      <c r="H321" s="259"/>
      <c r="I321" s="259"/>
      <c r="J321" s="259"/>
      <c r="K321" s="259"/>
      <c r="L321" s="259"/>
      <c r="M321" s="259"/>
      <c r="N321" s="259"/>
      <c r="O321" s="259"/>
      <c r="P321" s="259"/>
      <c r="Q321" s="259"/>
      <c r="R321" s="259"/>
      <c r="S321" s="259"/>
      <c r="T321" s="259"/>
      <c r="U321" s="259"/>
      <c r="V321" s="259"/>
      <c r="W321" s="259"/>
      <c r="X321" s="259"/>
      <c r="Y321" s="259"/>
      <c r="Z321" s="259"/>
      <c r="AA321" s="259"/>
      <c r="AB321" s="259"/>
      <c r="AC321" s="259"/>
      <c r="AD321" s="259"/>
      <c r="AE321" s="259"/>
      <c r="AF321" s="259"/>
      <c r="AG321" s="259"/>
      <c r="AH321" s="259"/>
      <c r="AI321" s="259"/>
      <c r="AJ321" s="259"/>
      <c r="AK321" s="259"/>
      <c r="AL321" s="259"/>
      <c r="AM321" s="259"/>
      <c r="AN321" s="259"/>
      <c r="AO321" s="259"/>
      <c r="AP321" s="259"/>
      <c r="AQ321" s="259"/>
      <c r="AR321" s="259"/>
      <c r="AS321" s="259"/>
      <c r="AT321" s="259"/>
      <c r="AU321" s="259"/>
      <c r="AV321" s="259"/>
      <c r="AW321" s="259"/>
      <c r="AX321" s="259"/>
      <c r="AY321" s="259"/>
      <c r="AZ321" s="259"/>
      <c r="BA321" s="259"/>
    </row>
    <row r="322" spans="1:53" s="257" customFormat="1">
      <c r="A322" s="52"/>
      <c r="B322" s="53" t="s">
        <v>211</v>
      </c>
      <c r="C322" s="44" t="s">
        <v>55</v>
      </c>
      <c r="D322" s="347">
        <v>1</v>
      </c>
      <c r="E322" s="251"/>
      <c r="F322" s="252">
        <f t="shared" si="4"/>
        <v>0</v>
      </c>
      <c r="G322" s="258"/>
      <c r="H322" s="259"/>
      <c r="I322" s="259"/>
      <c r="J322" s="259"/>
      <c r="K322" s="259"/>
      <c r="L322" s="259"/>
      <c r="M322" s="259"/>
      <c r="N322" s="259"/>
      <c r="O322" s="259"/>
      <c r="P322" s="259"/>
      <c r="Q322" s="259"/>
      <c r="R322" s="259"/>
      <c r="S322" s="259"/>
      <c r="T322" s="259"/>
      <c r="U322" s="259"/>
      <c r="V322" s="259"/>
      <c r="W322" s="259"/>
      <c r="X322" s="259"/>
      <c r="Y322" s="259"/>
      <c r="Z322" s="259"/>
      <c r="AA322" s="259"/>
      <c r="AB322" s="259"/>
      <c r="AC322" s="259"/>
      <c r="AD322" s="259"/>
      <c r="AE322" s="259"/>
      <c r="AF322" s="259"/>
      <c r="AG322" s="259"/>
      <c r="AH322" s="259"/>
      <c r="AI322" s="259"/>
      <c r="AJ322" s="259"/>
      <c r="AK322" s="259"/>
      <c r="AL322" s="259"/>
      <c r="AM322" s="259"/>
      <c r="AN322" s="259"/>
      <c r="AO322" s="259"/>
      <c r="AP322" s="259"/>
      <c r="AQ322" s="259"/>
      <c r="AR322" s="259"/>
      <c r="AS322" s="259"/>
      <c r="AT322" s="259"/>
      <c r="AU322" s="259"/>
      <c r="AV322" s="259"/>
      <c r="AW322" s="259"/>
      <c r="AX322" s="259"/>
      <c r="AY322" s="259"/>
      <c r="AZ322" s="259"/>
      <c r="BA322" s="259"/>
    </row>
    <row r="323" spans="1:53" s="257" customFormat="1">
      <c r="A323" s="52"/>
      <c r="B323" s="53"/>
      <c r="C323" s="44"/>
      <c r="D323" s="347"/>
      <c r="E323" s="251"/>
      <c r="F323" s="252">
        <f t="shared" si="4"/>
        <v>0</v>
      </c>
      <c r="G323" s="258"/>
      <c r="H323" s="259"/>
      <c r="I323" s="259"/>
      <c r="J323" s="259"/>
      <c r="K323" s="259"/>
      <c r="L323" s="259"/>
      <c r="M323" s="259"/>
      <c r="N323" s="259"/>
      <c r="O323" s="259"/>
      <c r="P323" s="259"/>
      <c r="Q323" s="259"/>
      <c r="R323" s="259"/>
      <c r="S323" s="259"/>
      <c r="T323" s="259"/>
      <c r="U323" s="259"/>
      <c r="V323" s="259"/>
      <c r="W323" s="259"/>
      <c r="X323" s="259"/>
      <c r="Y323" s="259"/>
      <c r="Z323" s="259"/>
      <c r="AA323" s="259"/>
      <c r="AB323" s="259"/>
      <c r="AC323" s="259"/>
      <c r="AD323" s="259"/>
      <c r="AE323" s="259"/>
      <c r="AF323" s="259"/>
      <c r="AG323" s="259"/>
      <c r="AH323" s="259"/>
      <c r="AI323" s="259"/>
      <c r="AJ323" s="259"/>
      <c r="AK323" s="259"/>
      <c r="AL323" s="259"/>
      <c r="AM323" s="259"/>
      <c r="AN323" s="259"/>
      <c r="AO323" s="259"/>
      <c r="AP323" s="259"/>
      <c r="AQ323" s="259"/>
      <c r="AR323" s="259"/>
      <c r="AS323" s="259"/>
      <c r="AT323" s="259"/>
      <c r="AU323" s="259"/>
      <c r="AV323" s="259"/>
      <c r="AW323" s="259"/>
      <c r="AX323" s="259"/>
      <c r="AY323" s="259"/>
      <c r="AZ323" s="259"/>
      <c r="BA323" s="259"/>
    </row>
    <row r="324" spans="1:53" s="257" customFormat="1" ht="66">
      <c r="A324" s="52" t="s">
        <v>800</v>
      </c>
      <c r="B324" s="53" t="s">
        <v>615</v>
      </c>
      <c r="C324" s="44" t="s">
        <v>54</v>
      </c>
      <c r="D324" s="347">
        <v>3</v>
      </c>
      <c r="E324" s="251"/>
      <c r="F324" s="252">
        <f t="shared" si="4"/>
        <v>0</v>
      </c>
      <c r="G324" s="258"/>
      <c r="H324" s="259"/>
      <c r="I324" s="259"/>
      <c r="J324" s="259"/>
      <c r="K324" s="259"/>
      <c r="L324" s="259"/>
      <c r="M324" s="259"/>
      <c r="N324" s="259"/>
      <c r="O324" s="259"/>
      <c r="P324" s="259"/>
      <c r="Q324" s="259"/>
      <c r="R324" s="259"/>
      <c r="S324" s="259"/>
      <c r="T324" s="259"/>
      <c r="U324" s="259"/>
      <c r="V324" s="259"/>
      <c r="W324" s="259"/>
      <c r="X324" s="259"/>
      <c r="Y324" s="259"/>
      <c r="Z324" s="259"/>
      <c r="AA324" s="259"/>
      <c r="AB324" s="259"/>
      <c r="AC324" s="259"/>
      <c r="AD324" s="259"/>
      <c r="AE324" s="259"/>
      <c r="AF324" s="259"/>
      <c r="AG324" s="259"/>
      <c r="AH324" s="259"/>
      <c r="AI324" s="259"/>
      <c r="AJ324" s="259"/>
      <c r="AK324" s="259"/>
      <c r="AL324" s="259"/>
      <c r="AM324" s="259"/>
      <c r="AN324" s="259"/>
      <c r="AO324" s="259"/>
      <c r="AP324" s="259"/>
      <c r="AQ324" s="259"/>
      <c r="AR324" s="259"/>
      <c r="AS324" s="259"/>
      <c r="AT324" s="259"/>
      <c r="AU324" s="259"/>
      <c r="AV324" s="259"/>
      <c r="AW324" s="259"/>
      <c r="AX324" s="259"/>
      <c r="AY324" s="259"/>
      <c r="AZ324" s="259"/>
      <c r="BA324" s="259"/>
    </row>
    <row r="325" spans="1:53" s="257" customFormat="1">
      <c r="A325" s="52"/>
      <c r="B325" s="53"/>
      <c r="C325" s="44"/>
      <c r="D325" s="347"/>
      <c r="E325" s="251"/>
      <c r="F325" s="252">
        <f t="shared" si="4"/>
        <v>0</v>
      </c>
      <c r="G325" s="258"/>
      <c r="H325" s="259"/>
      <c r="I325" s="259"/>
      <c r="J325" s="259"/>
      <c r="K325" s="259"/>
      <c r="L325" s="259"/>
      <c r="M325" s="259"/>
      <c r="N325" s="259"/>
      <c r="O325" s="259"/>
      <c r="P325" s="259"/>
      <c r="Q325" s="259"/>
      <c r="R325" s="259"/>
      <c r="S325" s="259"/>
      <c r="T325" s="259"/>
      <c r="U325" s="259"/>
      <c r="V325" s="259"/>
      <c r="W325" s="259"/>
      <c r="X325" s="259"/>
      <c r="Y325" s="259"/>
      <c r="Z325" s="259"/>
      <c r="AA325" s="259"/>
      <c r="AB325" s="259"/>
      <c r="AC325" s="259"/>
      <c r="AD325" s="259"/>
      <c r="AE325" s="259"/>
      <c r="AF325" s="259"/>
      <c r="AG325" s="259"/>
      <c r="AH325" s="259"/>
      <c r="AI325" s="259"/>
      <c r="AJ325" s="259"/>
      <c r="AK325" s="259"/>
      <c r="AL325" s="259"/>
      <c r="AM325" s="259"/>
      <c r="AN325" s="259"/>
      <c r="AO325" s="259"/>
      <c r="AP325" s="259"/>
      <c r="AQ325" s="259"/>
      <c r="AR325" s="259"/>
      <c r="AS325" s="259"/>
      <c r="AT325" s="259"/>
      <c r="AU325" s="259"/>
      <c r="AV325" s="259"/>
      <c r="AW325" s="259"/>
      <c r="AX325" s="259"/>
      <c r="AY325" s="259"/>
      <c r="AZ325" s="259"/>
      <c r="BA325" s="259"/>
    </row>
    <row r="326" spans="1:53" s="257" customFormat="1" ht="99">
      <c r="A326" s="52" t="s">
        <v>801</v>
      </c>
      <c r="B326" s="53" t="s">
        <v>616</v>
      </c>
      <c r="C326" s="44"/>
      <c r="D326" s="347"/>
      <c r="E326" s="251"/>
      <c r="F326" s="252">
        <f t="shared" si="4"/>
        <v>0</v>
      </c>
      <c r="G326" s="258"/>
      <c r="H326" s="259"/>
      <c r="I326" s="259"/>
      <c r="J326" s="259"/>
      <c r="K326" s="259"/>
      <c r="L326" s="259"/>
      <c r="M326" s="259"/>
      <c r="N326" s="259"/>
      <c r="O326" s="259"/>
      <c r="P326" s="259"/>
      <c r="Q326" s="259"/>
      <c r="R326" s="259"/>
      <c r="S326" s="259"/>
      <c r="T326" s="259"/>
      <c r="U326" s="259"/>
      <c r="V326" s="259"/>
      <c r="W326" s="259"/>
      <c r="X326" s="259"/>
      <c r="Y326" s="259"/>
      <c r="Z326" s="259"/>
      <c r="AA326" s="259"/>
      <c r="AB326" s="259"/>
      <c r="AC326" s="259"/>
      <c r="AD326" s="259"/>
      <c r="AE326" s="259"/>
      <c r="AF326" s="259"/>
      <c r="AG326" s="259"/>
      <c r="AH326" s="259"/>
      <c r="AI326" s="259"/>
      <c r="AJ326" s="259"/>
      <c r="AK326" s="259"/>
      <c r="AL326" s="259"/>
      <c r="AM326" s="259"/>
      <c r="AN326" s="259"/>
      <c r="AO326" s="259"/>
      <c r="AP326" s="259"/>
      <c r="AQ326" s="259"/>
      <c r="AR326" s="259"/>
      <c r="AS326" s="259"/>
      <c r="AT326" s="259"/>
      <c r="AU326" s="259"/>
      <c r="AV326" s="259"/>
      <c r="AW326" s="259"/>
      <c r="AX326" s="259"/>
      <c r="AY326" s="259"/>
      <c r="AZ326" s="259"/>
      <c r="BA326" s="259"/>
    </row>
    <row r="327" spans="1:53" s="257" customFormat="1">
      <c r="A327" s="52"/>
      <c r="B327" s="53" t="s">
        <v>617</v>
      </c>
      <c r="C327" s="44" t="s">
        <v>54</v>
      </c>
      <c r="D327" s="347">
        <v>3</v>
      </c>
      <c r="E327" s="251"/>
      <c r="F327" s="252">
        <f t="shared" si="4"/>
        <v>0</v>
      </c>
      <c r="G327" s="258"/>
      <c r="H327" s="259"/>
      <c r="I327" s="259"/>
      <c r="J327" s="259"/>
      <c r="K327" s="259"/>
      <c r="L327" s="259"/>
      <c r="M327" s="259"/>
      <c r="N327" s="259"/>
      <c r="O327" s="259"/>
      <c r="P327" s="259"/>
      <c r="Q327" s="259"/>
      <c r="R327" s="259"/>
      <c r="S327" s="259"/>
      <c r="T327" s="259"/>
      <c r="U327" s="259"/>
      <c r="V327" s="259"/>
      <c r="W327" s="259"/>
      <c r="X327" s="259"/>
      <c r="Y327" s="259"/>
      <c r="Z327" s="259"/>
      <c r="AA327" s="259"/>
      <c r="AB327" s="259"/>
      <c r="AC327" s="259"/>
      <c r="AD327" s="259"/>
      <c r="AE327" s="259"/>
      <c r="AF327" s="259"/>
      <c r="AG327" s="259"/>
      <c r="AH327" s="259"/>
      <c r="AI327" s="259"/>
      <c r="AJ327" s="259"/>
      <c r="AK327" s="259"/>
      <c r="AL327" s="259"/>
      <c r="AM327" s="259"/>
      <c r="AN327" s="259"/>
      <c r="AO327" s="259"/>
      <c r="AP327" s="259"/>
      <c r="AQ327" s="259"/>
      <c r="AR327" s="259"/>
      <c r="AS327" s="259"/>
      <c r="AT327" s="259"/>
      <c r="AU327" s="259"/>
      <c r="AV327" s="259"/>
      <c r="AW327" s="259"/>
      <c r="AX327" s="259"/>
      <c r="AY327" s="259"/>
      <c r="AZ327" s="259"/>
      <c r="BA327" s="259"/>
    </row>
    <row r="328" spans="1:53" s="257" customFormat="1">
      <c r="A328" s="52"/>
      <c r="B328" s="53"/>
      <c r="C328" s="44"/>
      <c r="D328" s="347"/>
      <c r="E328" s="251"/>
      <c r="F328" s="252">
        <f t="shared" si="4"/>
        <v>0</v>
      </c>
      <c r="G328" s="258"/>
      <c r="H328" s="259"/>
      <c r="I328" s="259"/>
      <c r="J328" s="259"/>
      <c r="K328" s="259"/>
      <c r="L328" s="259"/>
      <c r="M328" s="259"/>
      <c r="N328" s="259"/>
      <c r="O328" s="259"/>
      <c r="P328" s="259"/>
      <c r="Q328" s="259"/>
      <c r="R328" s="259"/>
      <c r="S328" s="259"/>
      <c r="T328" s="259"/>
      <c r="U328" s="259"/>
      <c r="V328" s="259"/>
      <c r="W328" s="259"/>
      <c r="X328" s="259"/>
      <c r="Y328" s="259"/>
      <c r="Z328" s="259"/>
      <c r="AA328" s="259"/>
      <c r="AB328" s="259"/>
      <c r="AC328" s="259"/>
      <c r="AD328" s="259"/>
      <c r="AE328" s="259"/>
      <c r="AF328" s="259"/>
      <c r="AG328" s="259"/>
      <c r="AH328" s="259"/>
      <c r="AI328" s="259"/>
      <c r="AJ328" s="259"/>
      <c r="AK328" s="259"/>
      <c r="AL328" s="259"/>
      <c r="AM328" s="259"/>
      <c r="AN328" s="259"/>
      <c r="AO328" s="259"/>
      <c r="AP328" s="259"/>
      <c r="AQ328" s="259"/>
      <c r="AR328" s="259"/>
      <c r="AS328" s="259"/>
      <c r="AT328" s="259"/>
      <c r="AU328" s="259"/>
      <c r="AV328" s="259"/>
      <c r="AW328" s="259"/>
      <c r="AX328" s="259"/>
      <c r="AY328" s="259"/>
      <c r="AZ328" s="259"/>
      <c r="BA328" s="259"/>
    </row>
    <row r="329" spans="1:53" s="257" customFormat="1" ht="49.5">
      <c r="A329" s="52" t="s">
        <v>802</v>
      </c>
      <c r="B329" s="53" t="s">
        <v>690</v>
      </c>
      <c r="C329" s="44" t="s">
        <v>618</v>
      </c>
      <c r="D329" s="347">
        <v>2</v>
      </c>
      <c r="E329" s="251"/>
      <c r="F329" s="252">
        <f t="shared" si="4"/>
        <v>0</v>
      </c>
      <c r="G329" s="258"/>
      <c r="H329" s="259"/>
      <c r="I329" s="259"/>
      <c r="J329" s="259"/>
      <c r="K329" s="259"/>
      <c r="L329" s="259"/>
      <c r="M329" s="259"/>
      <c r="N329" s="259"/>
      <c r="O329" s="259"/>
      <c r="P329" s="259"/>
      <c r="Q329" s="259"/>
      <c r="R329" s="259"/>
      <c r="S329" s="259"/>
      <c r="T329" s="259"/>
      <c r="U329" s="259"/>
      <c r="V329" s="259"/>
      <c r="W329" s="259"/>
      <c r="X329" s="259"/>
      <c r="Y329" s="259"/>
      <c r="Z329" s="259"/>
      <c r="AA329" s="259"/>
      <c r="AB329" s="259"/>
      <c r="AC329" s="259"/>
      <c r="AD329" s="259"/>
      <c r="AE329" s="259"/>
      <c r="AF329" s="259"/>
      <c r="AG329" s="259"/>
      <c r="AH329" s="259"/>
      <c r="AI329" s="259"/>
      <c r="AJ329" s="259"/>
      <c r="AK329" s="259"/>
      <c r="AL329" s="259"/>
      <c r="AM329" s="259"/>
      <c r="AN329" s="259"/>
      <c r="AO329" s="259"/>
      <c r="AP329" s="259"/>
      <c r="AQ329" s="259"/>
      <c r="AR329" s="259"/>
      <c r="AS329" s="259"/>
      <c r="AT329" s="259"/>
      <c r="AU329" s="259"/>
      <c r="AV329" s="259"/>
      <c r="AW329" s="259"/>
      <c r="AX329" s="259"/>
      <c r="AY329" s="259"/>
      <c r="AZ329" s="259"/>
      <c r="BA329" s="259"/>
    </row>
    <row r="330" spans="1:53" s="257" customFormat="1">
      <c r="A330" s="52"/>
      <c r="B330" s="53"/>
      <c r="C330" s="44"/>
      <c r="D330" s="347"/>
      <c r="E330" s="251"/>
      <c r="F330" s="252">
        <f t="shared" si="4"/>
        <v>0</v>
      </c>
      <c r="G330" s="258"/>
      <c r="H330" s="259"/>
      <c r="I330" s="259"/>
      <c r="J330" s="259"/>
      <c r="K330" s="259"/>
      <c r="L330" s="259"/>
      <c r="M330" s="259"/>
      <c r="N330" s="259"/>
      <c r="O330" s="259"/>
      <c r="P330" s="259"/>
      <c r="Q330" s="259"/>
      <c r="R330" s="259"/>
      <c r="S330" s="259"/>
      <c r="T330" s="259"/>
      <c r="U330" s="259"/>
      <c r="V330" s="259"/>
      <c r="W330" s="259"/>
      <c r="X330" s="259"/>
      <c r="Y330" s="259"/>
      <c r="Z330" s="259"/>
      <c r="AA330" s="259"/>
      <c r="AB330" s="259"/>
      <c r="AC330" s="259"/>
      <c r="AD330" s="259"/>
      <c r="AE330" s="259"/>
      <c r="AF330" s="259"/>
      <c r="AG330" s="259"/>
      <c r="AH330" s="259"/>
      <c r="AI330" s="259"/>
      <c r="AJ330" s="259"/>
      <c r="AK330" s="259"/>
      <c r="AL330" s="259"/>
      <c r="AM330" s="259"/>
      <c r="AN330" s="259"/>
      <c r="AO330" s="259"/>
      <c r="AP330" s="259"/>
      <c r="AQ330" s="259"/>
      <c r="AR330" s="259"/>
      <c r="AS330" s="259"/>
      <c r="AT330" s="259"/>
      <c r="AU330" s="259"/>
      <c r="AV330" s="259"/>
      <c r="AW330" s="259"/>
      <c r="AX330" s="259"/>
      <c r="AY330" s="259"/>
      <c r="AZ330" s="259"/>
      <c r="BA330" s="259"/>
    </row>
    <row r="331" spans="1:53">
      <c r="A331" s="82"/>
      <c r="B331" s="363"/>
      <c r="C331" s="55"/>
      <c r="D331" s="54"/>
      <c r="E331" s="251"/>
      <c r="F331" s="252">
        <f t="shared" si="4"/>
        <v>0</v>
      </c>
    </row>
    <row r="332" spans="1:53">
      <c r="A332" s="83"/>
      <c r="B332" s="368" t="s">
        <v>236</v>
      </c>
      <c r="C332" s="55"/>
      <c r="D332" s="54"/>
      <c r="E332" s="251"/>
      <c r="F332" s="252">
        <f t="shared" si="4"/>
        <v>0</v>
      </c>
    </row>
    <row r="333" spans="1:53">
      <c r="A333" s="83"/>
      <c r="B333" s="117"/>
      <c r="C333" s="55"/>
      <c r="D333" s="54"/>
      <c r="E333" s="251"/>
      <c r="F333" s="252">
        <f t="shared" si="4"/>
        <v>0</v>
      </c>
    </row>
    <row r="334" spans="1:53">
      <c r="A334" s="82" t="s">
        <v>803</v>
      </c>
      <c r="B334" s="363" t="s">
        <v>238</v>
      </c>
      <c r="C334" s="55" t="s">
        <v>54</v>
      </c>
      <c r="D334" s="54">
        <v>1</v>
      </c>
      <c r="E334" s="252"/>
      <c r="F334" s="252">
        <f t="shared" si="4"/>
        <v>0</v>
      </c>
    </row>
    <row r="335" spans="1:53">
      <c r="A335" s="82"/>
      <c r="B335" s="363"/>
      <c r="C335" s="55"/>
      <c r="D335" s="54"/>
      <c r="E335" s="240"/>
      <c r="F335" s="252">
        <f t="shared" si="4"/>
        <v>0</v>
      </c>
    </row>
    <row r="336" spans="1:53">
      <c r="A336" s="82" t="s">
        <v>804</v>
      </c>
      <c r="B336" s="363" t="s">
        <v>237</v>
      </c>
      <c r="C336" s="55" t="s">
        <v>54</v>
      </c>
      <c r="D336" s="54">
        <v>1</v>
      </c>
      <c r="E336" s="252"/>
      <c r="F336" s="252">
        <f t="shared" ref="F336:F354" si="5">$D336*E336</f>
        <v>0</v>
      </c>
    </row>
    <row r="337" spans="1:6">
      <c r="A337" s="82"/>
      <c r="B337" s="363"/>
      <c r="C337" s="79"/>
      <c r="D337" s="79"/>
      <c r="E337" s="250"/>
      <c r="F337" s="252">
        <f t="shared" si="5"/>
        <v>0</v>
      </c>
    </row>
    <row r="338" spans="1:6" ht="33">
      <c r="A338" s="61">
        <v>72</v>
      </c>
      <c r="B338" s="115" t="s">
        <v>212</v>
      </c>
      <c r="C338" s="87" t="s">
        <v>54</v>
      </c>
      <c r="D338" s="46">
        <v>1</v>
      </c>
      <c r="E338" s="252"/>
      <c r="F338" s="252">
        <f t="shared" si="5"/>
        <v>0</v>
      </c>
    </row>
    <row r="339" spans="1:6">
      <c r="A339" s="61"/>
      <c r="B339" s="115"/>
      <c r="C339" s="87"/>
      <c r="D339" s="46"/>
      <c r="E339" s="250"/>
      <c r="F339" s="252">
        <f t="shared" si="5"/>
        <v>0</v>
      </c>
    </row>
    <row r="340" spans="1:6" ht="49.5">
      <c r="A340" s="61" t="s">
        <v>806</v>
      </c>
      <c r="B340" s="115" t="s">
        <v>213</v>
      </c>
      <c r="C340" s="87" t="s">
        <v>54</v>
      </c>
      <c r="D340" s="46">
        <v>1</v>
      </c>
      <c r="E340" s="252"/>
      <c r="F340" s="252">
        <f t="shared" si="5"/>
        <v>0</v>
      </c>
    </row>
    <row r="341" spans="1:6">
      <c r="A341" s="61"/>
      <c r="B341" s="115"/>
      <c r="C341" s="87"/>
      <c r="D341" s="46"/>
      <c r="E341" s="250"/>
      <c r="F341" s="252">
        <f t="shared" si="5"/>
        <v>0</v>
      </c>
    </row>
    <row r="342" spans="1:6">
      <c r="A342" s="61" t="s">
        <v>809</v>
      </c>
      <c r="B342" s="115" t="s">
        <v>214</v>
      </c>
      <c r="C342" s="87" t="s">
        <v>54</v>
      </c>
      <c r="D342" s="46">
        <v>1</v>
      </c>
      <c r="E342" s="252"/>
      <c r="F342" s="252">
        <f t="shared" si="5"/>
        <v>0</v>
      </c>
    </row>
    <row r="343" spans="1:6">
      <c r="A343" s="82"/>
      <c r="B343" s="363"/>
      <c r="C343" s="55"/>
      <c r="D343" s="54"/>
      <c r="E343" s="240"/>
      <c r="F343" s="252">
        <f t="shared" si="5"/>
        <v>0</v>
      </c>
    </row>
    <row r="344" spans="1:6">
      <c r="A344" s="82" t="s">
        <v>810</v>
      </c>
      <c r="B344" s="363" t="s">
        <v>202</v>
      </c>
      <c r="C344" s="55"/>
      <c r="D344" s="54"/>
      <c r="E344" s="240"/>
      <c r="F344" s="252">
        <f t="shared" si="5"/>
        <v>0</v>
      </c>
    </row>
    <row r="345" spans="1:6">
      <c r="A345" s="82"/>
      <c r="B345" s="363" t="s">
        <v>218</v>
      </c>
      <c r="C345" s="55"/>
      <c r="D345" s="54"/>
      <c r="E345" s="240"/>
      <c r="F345" s="252">
        <f t="shared" si="5"/>
        <v>0</v>
      </c>
    </row>
    <row r="346" spans="1:6">
      <c r="A346" s="82"/>
      <c r="B346" s="363" t="s">
        <v>223</v>
      </c>
      <c r="C346" s="55"/>
      <c r="D346" s="54"/>
      <c r="E346" s="240"/>
      <c r="F346" s="252">
        <f t="shared" si="5"/>
        <v>0</v>
      </c>
    </row>
    <row r="347" spans="1:6">
      <c r="A347" s="82"/>
      <c r="B347" s="363" t="s">
        <v>224</v>
      </c>
      <c r="C347" s="55"/>
      <c r="D347" s="54"/>
      <c r="E347" s="240"/>
      <c r="F347" s="252">
        <f t="shared" si="5"/>
        <v>0</v>
      </c>
    </row>
    <row r="348" spans="1:6">
      <c r="A348" s="82"/>
      <c r="B348" s="363" t="s">
        <v>225</v>
      </c>
      <c r="C348" s="55"/>
      <c r="D348" s="54"/>
      <c r="E348" s="240"/>
      <c r="F348" s="252">
        <f t="shared" si="5"/>
        <v>0</v>
      </c>
    </row>
    <row r="349" spans="1:6">
      <c r="A349" s="61"/>
      <c r="B349" s="115" t="s">
        <v>215</v>
      </c>
      <c r="C349" s="87"/>
      <c r="D349" s="85"/>
      <c r="E349" s="253"/>
      <c r="F349" s="252">
        <f t="shared" si="5"/>
        <v>0</v>
      </c>
    </row>
    <row r="350" spans="1:6">
      <c r="A350" s="61"/>
      <c r="B350" s="115" t="s">
        <v>216</v>
      </c>
      <c r="C350" s="87"/>
      <c r="D350" s="85"/>
      <c r="E350" s="253"/>
      <c r="F350" s="252">
        <f t="shared" si="5"/>
        <v>0</v>
      </c>
    </row>
    <row r="351" spans="1:6">
      <c r="A351" s="82"/>
      <c r="B351" s="363" t="s">
        <v>227</v>
      </c>
      <c r="C351" s="55"/>
      <c r="D351" s="54"/>
      <c r="E351" s="240"/>
      <c r="F351" s="252">
        <f t="shared" si="5"/>
        <v>0</v>
      </c>
    </row>
    <row r="352" spans="1:6">
      <c r="A352" s="82"/>
      <c r="B352" s="363" t="s">
        <v>228</v>
      </c>
      <c r="C352" s="55"/>
      <c r="D352" s="54"/>
      <c r="E352" s="240"/>
      <c r="F352" s="252">
        <f t="shared" si="5"/>
        <v>0</v>
      </c>
    </row>
    <row r="353" spans="1:6">
      <c r="A353" s="82"/>
      <c r="B353" s="363" t="s">
        <v>229</v>
      </c>
      <c r="C353" s="55"/>
      <c r="D353" s="54"/>
      <c r="E353" s="240"/>
      <c r="F353" s="252">
        <f t="shared" si="5"/>
        <v>0</v>
      </c>
    </row>
    <row r="354" spans="1:6">
      <c r="A354" s="82"/>
      <c r="B354" s="363" t="s">
        <v>217</v>
      </c>
      <c r="C354" s="55" t="s">
        <v>54</v>
      </c>
      <c r="D354" s="54">
        <v>1</v>
      </c>
      <c r="E354" s="252"/>
      <c r="F354" s="252">
        <f t="shared" si="5"/>
        <v>0</v>
      </c>
    </row>
    <row r="355" spans="1:6">
      <c r="A355" s="82"/>
      <c r="B355" s="363"/>
      <c r="C355" s="55"/>
      <c r="D355" s="54"/>
      <c r="E355" s="251"/>
      <c r="F355" s="240"/>
    </row>
    <row r="356" spans="1:6" ht="17.25" thickBot="1">
      <c r="A356" s="123"/>
      <c r="B356" s="365" t="s">
        <v>231</v>
      </c>
      <c r="C356" s="124"/>
      <c r="D356" s="125"/>
      <c r="E356" s="246"/>
      <c r="F356" s="247">
        <f>SUM(F7:F355)</f>
        <v>0</v>
      </c>
    </row>
    <row r="357" spans="1:6" ht="17.25" thickTop="1">
      <c r="A357" s="82"/>
      <c r="B357" s="363"/>
      <c r="C357" s="55"/>
      <c r="D357" s="54"/>
      <c r="E357" s="251"/>
      <c r="F357" s="240"/>
    </row>
    <row r="358" spans="1:6">
      <c r="A358" s="82"/>
      <c r="B358" s="363"/>
      <c r="C358" s="55"/>
      <c r="D358" s="54"/>
      <c r="E358" s="251"/>
      <c r="F358" s="240"/>
    </row>
    <row r="359" spans="1:6">
      <c r="B359" s="366"/>
      <c r="C359" s="86"/>
      <c r="D359" s="90"/>
      <c r="E359" s="251"/>
      <c r="F359" s="240"/>
    </row>
  </sheetData>
  <pageMargins left="0.7" right="0.7" top="0.75" bottom="0.75" header="0.3" footer="0.3"/>
  <pageSetup paperSize="9" scale="97" fitToHeight="0" orientation="portrait" r:id="rId1"/>
  <headerFooter>
    <oddHeader>&amp;R&amp;"Arial Narrow,Navadno"GRAJSKA KAVARNA - STROJNE INSTALACIJE</oddHeader>
    <oddFooter>&amp;R&amp;"Arial Narrow,Navadno"&amp;P /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1"/>
  <sheetViews>
    <sheetView topLeftCell="A2" workbookViewId="0">
      <pane ySplit="3" topLeftCell="A5" activePane="bottomLeft" state="frozen"/>
      <selection activeCell="A4" sqref="A4"/>
      <selection pane="bottomLeft" activeCell="F8" sqref="F8"/>
    </sheetView>
  </sheetViews>
  <sheetFormatPr defaultColWidth="9.140625" defaultRowHeight="16.5"/>
  <cols>
    <col min="1" max="1" width="6.7109375" style="95" customWidth="1"/>
    <col min="2" max="2" width="44.140625" style="94" customWidth="1"/>
    <col min="3" max="3" width="3.5703125" style="91" customWidth="1"/>
    <col min="4" max="4" width="10.7109375" style="91" customWidth="1"/>
    <col min="5" max="6" width="12.7109375" style="120" customWidth="1"/>
    <col min="7" max="16384" width="9.140625" style="91"/>
  </cols>
  <sheetData>
    <row r="1" spans="1:6" hidden="1"/>
    <row r="2" spans="1:6" ht="18">
      <c r="A2" s="110" t="s">
        <v>39</v>
      </c>
      <c r="B2" s="111" t="s">
        <v>0</v>
      </c>
    </row>
    <row r="4" spans="1:6">
      <c r="B4" s="97" t="s">
        <v>64</v>
      </c>
      <c r="C4" s="50" t="s">
        <v>65</v>
      </c>
      <c r="D4" s="51" t="s">
        <v>66</v>
      </c>
      <c r="E4" s="118" t="s">
        <v>67</v>
      </c>
      <c r="F4" s="118" t="s">
        <v>68</v>
      </c>
    </row>
    <row r="6" spans="1:6" ht="75.75" customHeight="1">
      <c r="A6" s="95" t="s">
        <v>2</v>
      </c>
      <c r="B6" s="92" t="s">
        <v>219</v>
      </c>
      <c r="C6" s="91" t="s">
        <v>54</v>
      </c>
      <c r="D6" s="91">
        <v>1</v>
      </c>
      <c r="F6" s="120">
        <f>+E6*$D6</f>
        <v>0</v>
      </c>
    </row>
    <row r="7" spans="1:6" ht="20.45" customHeight="1">
      <c r="B7" s="92"/>
    </row>
    <row r="8" spans="1:6" s="127" customFormat="1">
      <c r="A8" s="95" t="s">
        <v>3</v>
      </c>
      <c r="B8" s="92" t="s">
        <v>242</v>
      </c>
      <c r="C8" s="92" t="s">
        <v>243</v>
      </c>
      <c r="D8" s="128">
        <v>0.03</v>
      </c>
      <c r="E8" s="126"/>
      <c r="F8" s="120">
        <f>+('GLAVNA REKAPITULACIJA'!F21+'GLAVNA REKAPITULACIJA'!F23+'GLAVNA REKAPITULACIJA'!F25+'GLAVNA REKAPITULACIJA'!F27)*D8</f>
        <v>0</v>
      </c>
    </row>
    <row r="10" spans="1:6" ht="17.25" thickBot="1">
      <c r="A10" s="96"/>
      <c r="B10" s="98" t="s">
        <v>220</v>
      </c>
      <c r="C10" s="93"/>
      <c r="D10" s="93"/>
      <c r="E10" s="121"/>
      <c r="F10" s="121">
        <f>SUM(F6:F9)</f>
        <v>0</v>
      </c>
    </row>
    <row r="11" spans="1:6" ht="17.25" thickTop="1"/>
  </sheetData>
  <pageMargins left="0.7" right="0.7" top="0.75" bottom="0.75" header="0.3" footer="0.3"/>
  <pageSetup paperSize="9" scale="96" fitToHeight="0" orientation="portrait" horizontalDpi="4294967293" verticalDpi="4294967293" r:id="rId1"/>
  <headerFooter>
    <oddHeader>&amp;RGRAJSKA KAVARNA - OSTALO</oddHeader>
    <oddFooter>Stran &amp;P od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Delovni listi</vt:lpstr>
      </vt:variant>
      <vt:variant>
        <vt:i4>7</vt:i4>
      </vt:variant>
      <vt:variant>
        <vt:lpstr>Imenovani obsegi</vt:lpstr>
      </vt:variant>
      <vt:variant>
        <vt:i4>9</vt:i4>
      </vt:variant>
    </vt:vector>
  </HeadingPairs>
  <TitlesOfParts>
    <vt:vector size="16" baseType="lpstr">
      <vt:lpstr>GLAVNA REKAPITULACIJA</vt:lpstr>
      <vt:lpstr>SPLOŠNO</vt:lpstr>
      <vt:lpstr>GRADBENA DELA</vt:lpstr>
      <vt:lpstr>OBRTNIŠKA DELA</vt:lpstr>
      <vt:lpstr>ELEKTRO INSTALACIJE</vt:lpstr>
      <vt:lpstr>STROJNE INSTALACIJE</vt:lpstr>
      <vt:lpstr>OSTALO</vt:lpstr>
      <vt:lpstr>'ELEKTRO INSTALACIJE'!Področje_tiskanja</vt:lpstr>
      <vt:lpstr>'GRADBENA DELA'!Področje_tiskanja</vt:lpstr>
      <vt:lpstr>OSTALO!Področje_tiskanja</vt:lpstr>
      <vt:lpstr>'STROJNE INSTALACIJE'!Področje_tiskanja</vt:lpstr>
      <vt:lpstr>'ELEKTRO INSTALACIJE'!Tiskanje_naslovov</vt:lpstr>
      <vt:lpstr>'GRADBENA DELA'!Tiskanje_naslovov</vt:lpstr>
      <vt:lpstr>'OBRTNIŠKA DELA'!Tiskanje_naslovov</vt:lpstr>
      <vt:lpstr>OSTALO!Tiskanje_naslovov</vt:lpstr>
      <vt:lpstr>'STROJNE INSTALACIJE'!Tiskanje_naslovov</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Tehnična Služba</dc:creator>
  <cp:lastModifiedBy>Tehnična Služba</cp:lastModifiedBy>
  <cp:lastPrinted>2018-11-29T13:39:39Z</cp:lastPrinted>
  <dcterms:created xsi:type="dcterms:W3CDTF">2018-05-30T14:20:28Z</dcterms:created>
  <dcterms:modified xsi:type="dcterms:W3CDTF">2018-12-03T07:30:36Z</dcterms:modified>
</cp:coreProperties>
</file>