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231"/>
  <workbookPr defaultThemeVersion="166925"/>
  <mc:AlternateContent xmlns:mc="http://schemas.openxmlformats.org/markup-compatibility/2006">
    <mc:Choice Requires="x15">
      <x15ac:absPath xmlns:x15ac="http://schemas.microsoft.com/office/spreadsheetml/2010/11/ac" url="C:\Users\zigamiklavec\Google Drive\LG\Projekti 2019\08_Arhitekturna oprema Kavarne in Vinoteke\Popravki popisa_25.2\"/>
    </mc:Choice>
  </mc:AlternateContent>
  <xr:revisionPtr revIDLastSave="0" documentId="13_ncr:1_{B18DC37A-44C3-40D2-93EC-C34555119BFE}" xr6:coauthVersionLast="40" xr6:coauthVersionMax="40" xr10:uidLastSave="{00000000-0000-0000-0000-000000000000}"/>
  <bookViews>
    <workbookView xWindow="-120" yWindow="-120" windowWidth="29040" windowHeight="15840" activeTab="1" xr2:uid="{D98F8E59-475C-40FE-B2EC-4D5A6D612CFB}"/>
  </bookViews>
  <sheets>
    <sheet name="Rekapitulacija OPREMA" sheetId="4" r:id="rId1"/>
    <sheet name="Fiksna arhitekturna oprema 01" sheetId="1" r:id="rId2"/>
    <sheet name="Fiskna arhitekturna oprema 02" sheetId="5" r:id="rId3"/>
  </sheets>
  <definedNames>
    <definedName name="_xlnm.Print_Area" localSheetId="2">'Fiskna arhitekturna oprema 02'!$A$2:$F$114</definedName>
    <definedName name="_xlnm.Print_Titles" localSheetId="2">'Fiskna arhitekturna oprema 02'!$4:$4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54" i="5" l="1"/>
  <c r="F30" i="5"/>
  <c r="F28" i="5"/>
  <c r="F10" i="1" l="1"/>
  <c r="F16" i="1"/>
  <c r="F22" i="1"/>
  <c r="F27" i="1"/>
  <c r="F107" i="1" s="1"/>
  <c r="F15" i="4" s="1"/>
  <c r="F32" i="1"/>
  <c r="F41" i="1"/>
  <c r="F46" i="1"/>
  <c r="F51" i="1"/>
  <c r="F56" i="1"/>
  <c r="F61" i="1"/>
  <c r="F66" i="1"/>
  <c r="F71" i="1"/>
  <c r="F77" i="1"/>
  <c r="F88" i="1"/>
  <c r="F94" i="1"/>
  <c r="F99" i="1"/>
  <c r="F104" i="1"/>
  <c r="F9" i="5"/>
  <c r="F19" i="5"/>
  <c r="F36" i="5"/>
  <c r="F40" i="5"/>
  <c r="F44" i="5"/>
  <c r="F59" i="5"/>
  <c r="F66" i="5"/>
  <c r="F75" i="5"/>
  <c r="F88" i="5"/>
  <c r="F93" i="5"/>
  <c r="F100" i="5"/>
  <c r="F103" i="5"/>
  <c r="F106" i="5"/>
  <c r="F110" i="5"/>
  <c r="F112" i="5"/>
  <c r="F114" i="5" l="1"/>
  <c r="F17" i="4" s="1"/>
  <c r="F19" i="4" s="1"/>
  <c r="F21" i="4" s="1"/>
  <c r="F22" i="4" l="1"/>
  <c r="F27" i="4" s="1"/>
  <c r="F24" i="4" l="1"/>
  <c r="F28" i="4" s="1"/>
</calcChain>
</file>

<file path=xl/sharedStrings.xml><?xml version="1.0" encoding="utf-8"?>
<sst xmlns="http://schemas.openxmlformats.org/spreadsheetml/2006/main" count="257" uniqueCount="191">
  <si>
    <t>Popis</t>
  </si>
  <si>
    <t>EM</t>
  </si>
  <si>
    <t>Količina</t>
  </si>
  <si>
    <t>€ / EM</t>
  </si>
  <si>
    <t>Vrednost</t>
  </si>
  <si>
    <t>št.</t>
  </si>
  <si>
    <t>kos</t>
  </si>
  <si>
    <t xml:space="preserve"> </t>
  </si>
  <si>
    <t>Dimenzije: 435 + 145 x 90 x 90 +20 cm</t>
  </si>
  <si>
    <t>2.</t>
  </si>
  <si>
    <t>Polica za točilnim pultom v prodajalni in degustaciji vina</t>
  </si>
  <si>
    <t>Dimenzije: 260 x 30 cm</t>
  </si>
  <si>
    <t>Lesena polica enake obdelave kot pult na treh inox konzolah fi 20mm z uvrtanimi sidri v zid z odmikom od zidu cca.10cm (spodaj v tleh vpihovanje zraka). Polica ima zadaj dvignjen rob za 15mm iz inox L profila.</t>
  </si>
  <si>
    <t>3.</t>
  </si>
  <si>
    <t>Točilni pult v vinoteki</t>
  </si>
  <si>
    <t>Pult je L tlorisne oblike: dim.244 x 80 x 90 cm + 87 x 60 cm</t>
  </si>
  <si>
    <t>1.</t>
  </si>
  <si>
    <t>4.</t>
  </si>
  <si>
    <t>Polica 1 za pultom v vinoteki</t>
  </si>
  <si>
    <t xml:space="preserve">Dim.244 x 25 cm  iz Trespa Meteon 12 mm, sidrana v zid na treh inox konzolah fi 20mm.  </t>
  </si>
  <si>
    <t>kpl</t>
  </si>
  <si>
    <t>5.</t>
  </si>
  <si>
    <t>Polica 2 za pultom v vinoteki</t>
  </si>
  <si>
    <t>Polica za ekran in glasbeni stolpič: enaka izvedba, trapezne oblike 70 x 60  x 25 cm, obdelava kot zgoraj.</t>
  </si>
  <si>
    <t>REGALI ZA STEKLENICE</t>
  </si>
  <si>
    <t>6.</t>
  </si>
  <si>
    <t>7.</t>
  </si>
  <si>
    <t>8.</t>
  </si>
  <si>
    <t>9.</t>
  </si>
  <si>
    <t xml:space="preserve">Stojalo je enake izvedbe kot Tip C, le za eno polje v tlorisu daljše </t>
  </si>
  <si>
    <t>10.</t>
  </si>
  <si>
    <t>11.</t>
  </si>
  <si>
    <t>12.</t>
  </si>
  <si>
    <t>Stojalo enake izvedbe, le nosilna profila močnejša iz inox 80 x 80 mm in pletenice daljše za 25 cm</t>
  </si>
  <si>
    <t>13.</t>
  </si>
  <si>
    <t>Dim. 450 x 92 x 100cm</t>
  </si>
  <si>
    <t>14.</t>
  </si>
  <si>
    <t xml:space="preserve">Dim:  900 x 350 x 1857 mm </t>
  </si>
  <si>
    <t>15.</t>
  </si>
  <si>
    <t>Dim. 140 x 40 x 186 cm</t>
  </si>
  <si>
    <t>Fiksna arhitekturna oprema</t>
  </si>
  <si>
    <t>16.</t>
  </si>
  <si>
    <t>Izdelava in montaža lestencev v prodajalni in degustaciji</t>
  </si>
  <si>
    <t>17.</t>
  </si>
  <si>
    <t>Izdelava in montaža lestenca v vinoteki</t>
  </si>
  <si>
    <t xml:space="preserve">Točilni pult v prodajalni in degustaciji vina </t>
  </si>
  <si>
    <t xml:space="preserve">Investitor:   </t>
  </si>
  <si>
    <t xml:space="preserve">MESTNA OBČINA LJUBLJANA in </t>
  </si>
  <si>
    <t>JAVNI ZAVOD LJUBLJANSKI GRAD</t>
  </si>
  <si>
    <t xml:space="preserve">Objekt:      </t>
  </si>
  <si>
    <t>Ljubljanski grad</t>
  </si>
  <si>
    <t xml:space="preserve">Datum:      </t>
  </si>
  <si>
    <t>I.</t>
  </si>
  <si>
    <t>II.</t>
  </si>
  <si>
    <t xml:space="preserve">    SKUPAJ:</t>
  </si>
  <si>
    <t xml:space="preserve"> + 22 % DDV</t>
  </si>
  <si>
    <r>
      <t xml:space="preserve">SKUPAJ </t>
    </r>
    <r>
      <rPr>
        <sz val="11"/>
        <rFont val="Arial Narrow"/>
        <family val="2"/>
        <charset val="238"/>
      </rPr>
      <t>z DDV:</t>
    </r>
  </si>
  <si>
    <t xml:space="preserve">FIKSNA ARHITEKTURNA OPREMA SKUPAJ: </t>
  </si>
  <si>
    <r>
      <t xml:space="preserve"> </t>
    </r>
    <r>
      <rPr>
        <b/>
        <u/>
        <sz val="11"/>
        <color theme="1"/>
        <rFont val="Arial Narrow"/>
        <family val="2"/>
        <charset val="238"/>
      </rPr>
      <t>Tip A</t>
    </r>
    <r>
      <rPr>
        <sz val="11"/>
        <color theme="1"/>
        <rFont val="Arial Narrow"/>
        <family val="2"/>
        <charset val="238"/>
      </rPr>
      <t>, dim. 141 x 190 x 33 cm, 192 steklenic</t>
    </r>
  </si>
  <si>
    <r>
      <t xml:space="preserve"> </t>
    </r>
    <r>
      <rPr>
        <b/>
        <u/>
        <sz val="11"/>
        <color theme="1"/>
        <rFont val="Arial Narrow"/>
        <family val="2"/>
        <charset val="238"/>
      </rPr>
      <t xml:space="preserve"> Tip B</t>
    </r>
    <r>
      <rPr>
        <b/>
        <sz val="11"/>
        <color theme="1"/>
        <rFont val="Arial Narrow"/>
        <family val="2"/>
        <charset val="238"/>
      </rPr>
      <t xml:space="preserve">, </t>
    </r>
    <r>
      <rPr>
        <sz val="11"/>
        <color theme="1"/>
        <rFont val="Arial Narrow"/>
        <family val="2"/>
        <charset val="238"/>
      </rPr>
      <t>dim. 106 x 190 x 33 cm, 162 steklenic</t>
    </r>
  </si>
  <si>
    <r>
      <rPr>
        <b/>
        <u/>
        <sz val="11"/>
        <color theme="1"/>
        <rFont val="Arial Narrow"/>
        <family val="2"/>
        <charset val="238"/>
      </rPr>
      <t>Tip C</t>
    </r>
    <r>
      <rPr>
        <sz val="11"/>
        <color theme="1"/>
        <rFont val="Arial Narrow"/>
        <family val="2"/>
        <charset val="238"/>
      </rPr>
      <t>, dim. 115 x 214 x 28 cm</t>
    </r>
    <r>
      <rPr>
        <b/>
        <sz val="11"/>
        <color theme="1"/>
        <rFont val="Arial Narrow"/>
        <family val="2"/>
        <charset val="238"/>
      </rPr>
      <t>,</t>
    </r>
    <r>
      <rPr>
        <sz val="11"/>
        <color theme="1"/>
        <rFont val="Arial Narrow"/>
        <family val="2"/>
        <charset val="238"/>
      </rPr>
      <t xml:space="preserve"> 176 steklenic</t>
    </r>
  </si>
  <si>
    <r>
      <t xml:space="preserve">  </t>
    </r>
    <r>
      <rPr>
        <b/>
        <u/>
        <sz val="11"/>
        <color theme="1"/>
        <rFont val="Arial Narrow"/>
        <family val="2"/>
        <charset val="238"/>
      </rPr>
      <t>Tip D</t>
    </r>
    <r>
      <rPr>
        <sz val="11"/>
        <color theme="1"/>
        <rFont val="Arial Narrow"/>
        <family val="2"/>
        <charset val="238"/>
      </rPr>
      <t>, dim.125 x 214 x 28 cm, 192 steklenic</t>
    </r>
  </si>
  <si>
    <r>
      <rPr>
        <b/>
        <u/>
        <sz val="11"/>
        <color theme="1"/>
        <rFont val="Arial Narrow"/>
        <family val="2"/>
        <charset val="238"/>
      </rPr>
      <t>Tip E</t>
    </r>
    <r>
      <rPr>
        <sz val="11"/>
        <color theme="1"/>
        <rFont val="Arial Narrow"/>
        <family val="2"/>
        <charset val="238"/>
      </rPr>
      <t>, dim. 65 x 214 x 28 cm</t>
    </r>
    <r>
      <rPr>
        <b/>
        <sz val="11"/>
        <color theme="1"/>
        <rFont val="Arial Narrow"/>
        <family val="2"/>
        <charset val="238"/>
      </rPr>
      <t xml:space="preserve">, </t>
    </r>
    <r>
      <rPr>
        <sz val="11"/>
        <color theme="1"/>
        <rFont val="Arial Narrow"/>
        <family val="2"/>
        <charset val="238"/>
      </rPr>
      <t>96 steklenic</t>
    </r>
  </si>
  <si>
    <r>
      <rPr>
        <b/>
        <u/>
        <sz val="11"/>
        <color theme="1"/>
        <rFont val="Arial Narrow"/>
        <family val="2"/>
        <charset val="238"/>
      </rPr>
      <t>Tip F</t>
    </r>
    <r>
      <rPr>
        <sz val="11"/>
        <color theme="1"/>
        <rFont val="Arial Narrow"/>
        <family val="2"/>
        <charset val="238"/>
      </rPr>
      <t>, dim. 65 x 214 x 28 cm</t>
    </r>
    <r>
      <rPr>
        <b/>
        <sz val="11"/>
        <color theme="1"/>
        <rFont val="Arial Narrow"/>
        <family val="2"/>
        <charset val="238"/>
      </rPr>
      <t xml:space="preserve">, </t>
    </r>
    <r>
      <rPr>
        <sz val="11"/>
        <color theme="1"/>
        <rFont val="Arial Narrow"/>
        <family val="2"/>
        <charset val="238"/>
      </rPr>
      <t>50 steklenic</t>
    </r>
  </si>
  <si>
    <r>
      <rPr>
        <b/>
        <u/>
        <sz val="11"/>
        <color theme="1"/>
        <rFont val="Arial Narrow"/>
        <family val="2"/>
        <charset val="238"/>
      </rPr>
      <t>Tip G</t>
    </r>
    <r>
      <rPr>
        <b/>
        <sz val="11"/>
        <color theme="1"/>
        <rFont val="Arial Narrow"/>
        <family val="2"/>
        <charset val="238"/>
      </rPr>
      <t>,</t>
    </r>
    <r>
      <rPr>
        <sz val="11"/>
        <color theme="1"/>
        <rFont val="Arial Narrow"/>
        <family val="2"/>
        <charset val="238"/>
      </rPr>
      <t xml:space="preserve"> dim.118 x 245 x 30 cm</t>
    </r>
    <r>
      <rPr>
        <b/>
        <sz val="11"/>
        <color theme="1"/>
        <rFont val="Arial Narrow"/>
        <family val="2"/>
        <charset val="238"/>
      </rPr>
      <t xml:space="preserve">, </t>
    </r>
    <r>
      <rPr>
        <sz val="11"/>
        <color theme="1"/>
        <rFont val="Arial Narrow"/>
        <family val="2"/>
        <charset val="238"/>
      </rPr>
      <t>187 steklenic</t>
    </r>
  </si>
  <si>
    <r>
      <t xml:space="preserve">Miza v Vinski kleti, </t>
    </r>
    <r>
      <rPr>
        <sz val="11"/>
        <color theme="1"/>
        <rFont val="Arial Narrow"/>
        <family val="2"/>
        <charset val="238"/>
      </rPr>
      <t>736 steklenic</t>
    </r>
  </si>
  <si>
    <t>Nepredvidene storitve in ostalo 10%</t>
  </si>
  <si>
    <t>Glej načrt opreme št. AMBIENT 1035 / 1 / 01</t>
  </si>
  <si>
    <t>Glej načrt opreme št. AMBIENT 1035 / 1 / 02</t>
  </si>
  <si>
    <t>Glej načrt opreme št. AMBIENT 1035 / 1 / 00</t>
  </si>
  <si>
    <t>Glej načrt opreme št. AMBIENT 1035 / 1 / 04</t>
  </si>
  <si>
    <t>Glej načrt opreme št. AMBIENT 1035 / 1 / 05</t>
  </si>
  <si>
    <t>Glej načrt opreme št. AMBIENT 1035 / 1 / 06</t>
  </si>
  <si>
    <t>Glej načrt opreme št. AMBIENT 1035 / 1 / 07</t>
  </si>
  <si>
    <t>Glej načrt opreme št. AMBIENT 1035 / 1 / 08</t>
  </si>
  <si>
    <t>Glej načrt opreme št. AMBIENT 1035 / 1 / 09</t>
  </si>
  <si>
    <t>Glej načrt opreme št. AMBIENT 1035 / 1 / 10</t>
  </si>
  <si>
    <t>Glej načrt opreme št. AMBIENT 1035 / 1 / 03</t>
  </si>
  <si>
    <t>Glej načrt opreme št. AMBIENT 1035 / 1 / 12</t>
  </si>
  <si>
    <r>
      <t xml:space="preserve">Hladilne vitrine za vino in penine, </t>
    </r>
    <r>
      <rPr>
        <u/>
        <sz val="11"/>
        <color theme="1"/>
        <rFont val="Arial Narrow"/>
        <family val="2"/>
        <charset val="238"/>
      </rPr>
      <t>420</t>
    </r>
    <r>
      <rPr>
        <sz val="11"/>
        <color theme="1"/>
        <rFont val="Arial Narrow"/>
        <family val="2"/>
        <charset val="238"/>
      </rPr>
      <t xml:space="preserve"> steklenic</t>
    </r>
  </si>
  <si>
    <t>BISTVENE ZAHTEVE:</t>
  </si>
  <si>
    <t>- maksimalna širina zaradi omejenega prostora 360 mm</t>
  </si>
  <si>
    <t>- temperaturno območje od +4/+16°C</t>
  </si>
  <si>
    <t>- minimalno štvilo steklenic 60 kos</t>
  </si>
  <si>
    <t>ARHITEKTURNA OPREMA</t>
  </si>
  <si>
    <t>FEBRUAR 2019</t>
  </si>
  <si>
    <t>Vrednost z neodbitnim deležem DDV:</t>
  </si>
  <si>
    <t>38 % poračunan DDV</t>
  </si>
  <si>
    <t>Stojalo sorodne izvedbe, le da nima horizontalnih letev za ležeče steklenice ampak pet horizontalnih polic za stoječe steklenice.</t>
  </si>
  <si>
    <t>V.</t>
  </si>
  <si>
    <t>TEHNOLOGIJA</t>
  </si>
  <si>
    <t>€/EM</t>
  </si>
  <si>
    <t>OP: številčenje predstavlja pozicijo v načrtu!</t>
  </si>
  <si>
    <t>A</t>
  </si>
  <si>
    <t>SKLADIŠČE</t>
  </si>
  <si>
    <t>Centralna hladilna komora prilagojena prostoru</t>
  </si>
  <si>
    <t xml:space="preserve">- komora namenjena za hlajenje pijače </t>
  </si>
  <si>
    <t>- bruto dimenzije prostora: (ŠxDxV) 200x250x 220 cm. Dimenzije komore se lahko prilagodijo standardnim ponujenim dimenzijam ponudnika z odstopanjem +/- 10 cm od dimenzij prostora</t>
  </si>
  <si>
    <t>- hlajenje na +4°C</t>
  </si>
  <si>
    <t>- agregat kot split sistem z zunanjo enoto nameščeno 7 m od komore</t>
  </si>
  <si>
    <t>- vrata hladilnice svetle mere 80/185 cm s ključavnico in možnostjo odpiranja z notranje strani</t>
  </si>
  <si>
    <t>-vključno z izmerami prostora, dobavo, montažo, preboji za plinsko povezavo</t>
  </si>
  <si>
    <t>- komora na daljši stranici v dolžini 150 cm meji proti zamrzovalni komori zato je debelina panela lahko ustrezno manjša (5 cm)</t>
  </si>
  <si>
    <t>Centralna zamrzovalna komora prilagojena prostoru</t>
  </si>
  <si>
    <t>- bruto dimenzije prostora: (ŠxDxV) 150x150x 220 cm Dimenzije komore se lahko prilagodijo standardnim ponujenim dimenzijam ponudnika z odstopanjem +/- 10 cm od dimenzij prostora</t>
  </si>
  <si>
    <t>- ena stranica ima na sredini zamik zaradi nosilnega stebra (glej tloris)</t>
  </si>
  <si>
    <t>- hlajenje na -18°C</t>
  </si>
  <si>
    <t>- agregat kot split sistem z zunanjo enoto nameščeno 10 m od komore</t>
  </si>
  <si>
    <t>B</t>
  </si>
  <si>
    <t xml:space="preserve">POMIVANJE </t>
  </si>
  <si>
    <t xml:space="preserve">NEVTRALNI PULT </t>
  </si>
  <si>
    <t>dim.1150x700x900 mm</t>
  </si>
  <si>
    <t>- 3x kiper za odpadke z natakarske strani</t>
  </si>
  <si>
    <t>POVIŠANA POLICA/MOSTIČEK</t>
  </si>
  <si>
    <t>- dve odlagalni polici iz Trespe 12 mm in z dvema vertikalnima razpornima in dvema končnima stranicama 40x40cm Most je sidran v stebra oziroma oboka.</t>
  </si>
  <si>
    <t>dim. 1150x400x400 mm</t>
  </si>
  <si>
    <t>NEVTRALNI PULT ´L´ OBLIKE</t>
  </si>
  <si>
    <t>dim.1800x700/1150x900/1000 mm</t>
  </si>
  <si>
    <t>- pod koritom zaprto s krilnimi vrati</t>
  </si>
  <si>
    <t>- zavih zadaj 20/100 mm</t>
  </si>
  <si>
    <t>priklop vode: THV DN15</t>
  </si>
  <si>
    <t>odtok:DN50</t>
  </si>
  <si>
    <t>PULT ZAPRT S TREH STRANI</t>
  </si>
  <si>
    <t>dim. 2200x700x900/1000 mm</t>
  </si>
  <si>
    <t>- levo omarica z vodili za košare, desno omarica z vmesno polico</t>
  </si>
  <si>
    <t>ZAPRTA VISEČA OMARICA</t>
  </si>
  <si>
    <t>dim.1100x350x600 mm</t>
  </si>
  <si>
    <t>- drsna vrata</t>
  </si>
  <si>
    <t>- vmesna polica nastavljiva po višini</t>
  </si>
  <si>
    <t>- delovna plošča pulta ima zadaj zavihek iz Trespe viš.7cm.</t>
  </si>
  <si>
    <t>-V zgornjem robu  viseče omarice in v spodnjem kotu ob steni je vgrajen led diodni svetlobni trak.</t>
  </si>
  <si>
    <t>dim. 1200x600x900/1000 mm</t>
  </si>
  <si>
    <t>- omarica z vmesno polico</t>
  </si>
  <si>
    <t>- Zgornja plošča iz Trespe compakt ima zadaj zavihek viš.7cm,</t>
  </si>
  <si>
    <t>D</t>
  </si>
  <si>
    <t xml:space="preserve">ŠANK </t>
  </si>
  <si>
    <t>STEKLENA HLAJENA RAZSTAVNA VITRINA</t>
  </si>
  <si>
    <t>dim. 1200x660x1150 mm</t>
  </si>
  <si>
    <t>- višina steklenaga dela: 525 mm</t>
  </si>
  <si>
    <t>- preklopna vrata/odpiranje navzdol 140°</t>
  </si>
  <si>
    <t>- 2 stekleni polici (dim.410x1070 mm)</t>
  </si>
  <si>
    <t>- temperaturno območje: +2°C/+10°C</t>
  </si>
  <si>
    <t>- ventilatorsko hlajenje</t>
  </si>
  <si>
    <t>- kompresor vgrajen</t>
  </si>
  <si>
    <t>- na RF podstavku h=625 mm</t>
  </si>
  <si>
    <t>- brez fasade</t>
  </si>
  <si>
    <t>priključna moč: 1,0kW 1N-230V</t>
  </si>
  <si>
    <t>ZAPRT PULT</t>
  </si>
  <si>
    <t>dim. 1600x700x900 mm</t>
  </si>
  <si>
    <t>- spodaj omarica z vmesno polico, zaprto s krilnimi vrati</t>
  </si>
  <si>
    <t>- brez fasade hrbtno</t>
  </si>
  <si>
    <t>- set predalov desno</t>
  </si>
  <si>
    <t>- levo omarica z vmesno polico</t>
  </si>
  <si>
    <t>- brez fasade hrbtno in levo bočno</t>
  </si>
  <si>
    <t xml:space="preserve">TOČILNI PULT  </t>
  </si>
  <si>
    <t xml:space="preserve">RETROPULT   </t>
  </si>
  <si>
    <t xml:space="preserve">PREDELNA STENA   </t>
  </si>
  <si>
    <t>E</t>
  </si>
  <si>
    <t>SPLOŠNO</t>
  </si>
  <si>
    <t xml:space="preserve">Izdelava in montaža mrežnega nosilca iz inox palic fi 5 mm. Dimenzija 180x340cm x 20cm. Mreža služi kot nosilec svetilk med katerimi bo nameščeno umetno zelenje – bršljan. Sestoji iz dveh vzporednih mrež z okni 20x20cm med seboj povezanih po vertikali na ca 14 točkah z enako palico fi 6 mm tako, da tvorita prostorski nosilec. Prostorska mreža visi na štirih pletenicah sidranih v obok. Zgoraj je inox terminal z desnim navojem, spodaj je inox terminal z levim navojem in kljukico
za uravnavanje v horizontalo. </t>
  </si>
  <si>
    <t>Enak mrežni nosilec, le dimenzije 140 x 140 cm</t>
  </si>
  <si>
    <t>SKUPAJ TEHNOLOGIJA</t>
  </si>
  <si>
    <t>kot npr.: SAGI LUXOR DOUBLE BUILT-IN ali ustrezno</t>
  </si>
  <si>
    <t>FIKSNA ARHITEKTURNA OPREMA 01</t>
  </si>
  <si>
    <t>FIKSNA ARHITEKTURNA OPREMA 02</t>
  </si>
  <si>
    <t xml:space="preserve">Stojalo je leseno. Sestoji iz kvadratnih vertikalnih letev in horizontalnih dvojnih povezav po globini stojala (za ležišča steklenic). V tlorisu je 12 prekatov, po verikali 14 in ena polica za stoječe steklenice in stabilizacijo. Stojalo ima inox okvir preko lesa (L profil), v katerega sta zadaj vpeti diagonalni jeklenici za stabilizacijo. 
</t>
  </si>
  <si>
    <t>Stojalo enake izvedbe kot Tip A, le za tri prekate ožje.</t>
  </si>
  <si>
    <t>Stojalo sestoji iz dveh nosilnih opor spodaj in zgoraj. Spodnji je iz inox kvadratnih cevi 50x50mm, zgornji je inox Uprofil 50x50mm. Zgornji profil je sidran v  jekor vogalni profil stebra oboka. Med profila so napete po prednji in zadnji stranici inox palice fi 6 mm v razmaku po 100mm, ki nosijo horizontalne lesene letvice 45x45mm, ki so diagonalno nanizane po vertikali v razmaku 96mm . V pravokotni smeri preko letvic potekajo inox palice fi 5mm. Ta konstrukcija ustvari prekate za ležeče steklenice. V stojalu je montirana ena horizontalna lesena polica, ki stabilizira pletenice, ki potekajo skoznjo in služi za postavljanje steklenic vertikalno. Stojalo ima 15 prekatov po vertikali in en prekat s polico in 11 prekatov po horizontali. Inoks profili so peskani s steklenimi krogljicami. Leseni elementi so iz masivnega trdega lesa, temno luženi.</t>
  </si>
  <si>
    <t>Stojalo enake izvedbe kot Tip C, a le s 6 polji v tlorisu</t>
  </si>
  <si>
    <t>Standardne hladilne vitrine (n.p. kot Expo  Parete H, PH-VAR 10 ali ustrezno)  dim. 1857 x 900 x 350 mm, 248 L, 60 standardnih buteljk, priključna moč 0,16 kW N1-230 V, z digitalno variabilno nastavitvijo temperature po višini od + 4 do + 16 °C. 
Ohišje iz aluminija, v barvi po izboru projektanta, zasteklitev kot Vetrocamera 20mm anti Uv, plin Argon, zapiranje s ključem, osvetlitev led, protivibracijski sistem, avtomatski izpust kondenza in odmrzovanje, hladilni sistem hrbtni, statični kondenzator, vitrina fiksirana v tla in steno.</t>
  </si>
  <si>
    <t xml:space="preserve">Vitrina za spremljajočo dejavnost </t>
  </si>
  <si>
    <t>Nosilna konstrukcija in okovje iz inoxa. Vse stranice, vključno z vrati, iz kaljenega, lepljenega stekla. Vrata dvokrilna, na zaklepanje. Police steklene na različnih višinah in različnih globin. LED osvetljava z vsemi elementi in napajalniki.</t>
  </si>
  <si>
    <t>Lestenec se naknadno uskladi z naročnikom in projektantom. Predvidena vrednost 3.000,00 EUR / kos, vključno z montažo.</t>
  </si>
  <si>
    <t>Lestenec se naknadno uskladi z naročnikom in projektantom. Predvidena vrednost 2.000,00 EUR / kos, vključno z montažo.</t>
  </si>
  <si>
    <t>Nosilno ogrodje je iz inoxa. Podnožje je inox okvir 40x80 mm, preko katerega je navarjena inox plošča deb. 4 mm. Na podnožju slonijo tri pravokotne inox noge 30 x 15 cm, na katere je navarjena zgornja inox plošča z inox okvirjem 40 x 40 mm. Preko te plošče je poveznjena mizna plošča iz lepljenega, trdega temno luženega lesa deb. 8 cm (hrast) z robno zarezo za utopitev inox okvirja. 
Miza ima vertikalne stranice izdelane kot  stojalo za steklenice. Po obodnih inox profilih in v notranjosti (umaknjene za 23 cm) so napete inox palice fi 6 mm z nanizanimi horizontalnimi in diagonalnimi  lesenimi letvami, kot ležišča za steklenice.Vsaka druga vrsta je spredaj razprta še z inox prečko fi 5 mm.    
Vzdolžne stranice imajo tri polja šir 35, 35 in 50 cm, kjer ni palic, ampak po ena horizontalna polica za vertikalno skladiščenje steklenic.                                                                                              
Obodni profil podnožja je oblečen z zunanje strani z leseno letvijo. Miza ima LED osvetljavo z vsemi elementi in napajalniki.</t>
  </si>
  <si>
    <t xml:space="preserve">Pult je raven, štiridelen. Eno polje ima inox delovno površino s koritom z odcejalnikom, spodaj police in koš za odpadke (tehnološka oprema je obdelana v posebnem delu). Dva dela pulta sta hlajena  z izvlečnimi košarami za steklenice in s poglobljenim hladilnim inox koritom za odprte steklenice. Četrti del je samo mizna plošča z nogo – bočno leseno stranico.  Pult ima inox nosilno konstrukcijo iz pravokotnih cevi  30x40 mm.                      
Vsa konstrukcija je oblečena z lesom: delovna plošča iz masivnega lepljenega trdega impregniranega lesa deb.7cm. Fasada prvega polja in nadgradnja nad delovno površino ter notranja stranica omaric in predalnikov  je oblečena z lesom v enaki vidni obdelavi, kot delovna plošča. Obdelava in barva (temna, vidna struktura lesa) po vzorcu, ki ga potrdi projektant.     
Drugi dve polji imati zastekleno fasado in za 15 cm umaknjeno leseno vertikalno stranico ter vzdolžno polico za postavitev dveh vrst steklenic (kot dekor). Fasada je iz kaljenega lepljenega stekla, ki leži v utorih in se ga ob čiščenju za odstranitev dvigne z vakumskimi prijemalkami. Cokl je iz inox pločevine 70 x 4mm – peskane. Na vertikalnem “coklu” nad delovno površino so vgrajene vtičnice. Pult ima LED osvetljavo z vsemi elementi in napajalniki.(glej tudi popis Tehnološka oprema - Tehnološka oprema ni stvar razpisa).                                                                                        </t>
  </si>
  <si>
    <t xml:space="preserve">Pult ima jekleno nosilno ogrodje iz škatlastih profilov 30x40mm. Fasada je iz lesenih lamel,s fugami, širine 8 cm, deb.22 mm,  opečne barve (luženo, enako kot ostali les na gradu). Vogal pulta ima vertikalni tramič 8 x8 cm. Delovna površina je Tespa Meteon deb.12mm, enake temno opečne barve na leseni podlagi. V delovno ploskev je utopljeno inox pomivalno korito s pod pultom je vgrajen hladilnik in pomivalni stroj za kozarce. Vmes je omarica s polico in vrati  iz Trespa plošče. Na stranskem pultu stoji kavni avtomat, pod njim posoda za odpadno kavo in omarica s polico ter vrati. Pult ima LED osvetljavo z vsemi elementi in napajalniki (glej tudi popis Tehnološka oprema - Tehnološka oprema ni stvar razpisa). </t>
  </si>
  <si>
    <t>OPOMBA : Vsi regali od A do G so pritrjeni v tla in steno in imajo spodaj in zgoraj vgrajeno LED osvetlitev z vsemi elementi in napajalniki!</t>
  </si>
  <si>
    <t>- komora sestavljena iz standardnih panelov debeline 10 cm, obojestransko kaširani s pločevino deb. 0,6mm v beli barvi. Vsi zaključki in spoji izolacijsko obdelani brez toplotnih mostov</t>
  </si>
  <si>
    <t>- komora sestavljena iz standardnih panelov debeline 10 cm, obojestransko kaširani s pločevino v beli barvi. Vsi zaključki in spoli izolacijsko obdelani brez toplotnih mostov.</t>
  </si>
  <si>
    <t>SPLOŠNO: Materiali za  pulte cone B in C so enaki kot za cono D. Plošča in vse zunanje stranice  iz Trespe compakt, spodaj omarice z vrati (notranja stran ofisa) so iz  iverice + Trespa dekor. Vidni robovi plošče in fasadnih stranic so dvojna Trespa širine 24 cm. Pulti imajo spodaj nastavljive nogice.</t>
  </si>
  <si>
    <t>Retropult  dim. 330 x70 cm x 90/97 cm  sestoji iz nevtralnega pulta 130 cm in hlajenega dela 200cm. Hlajeni del je ločena pozicija.
V hlajenem delu je v delovni ploskvi iz Trespe  vgrajeno inox korito 334x400x20cm z namizno mešalno baterijo (korito in mešačna baterija ločena pozicija). Pod koritom je hladilni agregat za hladilne boxe, ki so pod pultom in imajo  steklena vrata. Na nevtralnem pultu je kavni aparat (ločena pozicija). Spodaj je  predal za odpadno kavo in kiper za odpadke, ostalo omarica s polico, zaprta s krilnimi vrati.
Retropult je iz enakih materialov kot točilni pult:  Vrata so svetel les (Trespa dekor), zgornja delovna ploskev in stranici pulta pa Trespa Compakt 12 mm – antracitne barve s poudarjenimi dvojnimi robovi. Zadaj ob steni ima plošča 7cm Trespa zavihek na predelno steno. Pulti imajo spodaj nastavljive nogice.</t>
  </si>
  <si>
    <t>Predelna stena  dim. 210 x 180 cm je iz nosilnega fe ogrodja iz C profilov Fe 80 x 45 mm obojestransko obložena s Trespa compakt 12mm nad višino pulta (po načrtu).
Ogrodje je sidrano v tla. Med profili je elektro razpeljava za osvetlitev niš (s steklenicami) in za led linijsko svetilko pod zgornjim robom stene (kot splošna razsvetljava -sveti navzgor na oboke). Stena je nad višino 100 cm do vrha t.j.180 cm in v dolžini 200 cm oblikovana v vertikalne niše: dve vrsti po višini,  širine 13,2 cm (osno). Niše so izdelane iz Trespa compakt 12 mm z dvostranskim licem  v svetli barvi (po izboru projektanta), vidni  robovi niš pa so črni ( živ rez trespe) deb. 12mm. Del  stene nad kavnim avtomatom je gladek – brez niš in ima samo eno poličko.</t>
  </si>
  <si>
    <t>Točilni pult ima obliko črke »L« ima dimenzije 140 x70x90 + 160 x70x90cm + podaljšek z vitrinami 250 cm. Skupna sprednja stranica pulta je 470 cm.
Pod delovno ploskvijo  je omarica  s krilnimi vrati in set predalov, v podaljšku pa hladilna vitrina za sladoled dim. 100x40x67cm in za sladice 150x40x67cm, na podstavku s kompresorjem višine 76 cm. Vitrini imata spredaj previs preko fasade pulta 12cm.
Delovna ploskev je Trespa Compakt deb. 12. mm - antracitne barve. Stranske fasade pulta so enake iz Trespa compakt,  sprednja fasada je svetel les (Trespa dekor). Vidni rob delovne plošče in stranice pulta je dvojen –črn (Trespa v živem 
prerezu). Vitrine za sladoled in slaščice so ločena pozicija.</t>
  </si>
  <si>
    <t>4A</t>
  </si>
  <si>
    <t>DELOVNA MIZA
Delovna miza dim. 165x70cm+46x65cm, višine 73 cm ima nepravilno »L« tlorisno obliko z odrezanim vogalom –prilagojeno zasteklitvi. Dimenzije in šablono je treba vzeti na licu mesta. Mizna plošča je iverica z Trespa dekor deb. 30mm, postavljena na pet obrobnih vertikalnih ploskev enako iz iverice. Spredaj je vogalna odprtina za noge 
Pod ožjim krilom plošče je predalnik, lesen, serijske izvedbe na kolescih.</t>
  </si>
  <si>
    <t>4B</t>
  </si>
  <si>
    <t>OMARA
Omara dolžine 320cm, višine 180cm je postavlena v  nišo predelne stene ofisa. Ima tri dele širine 68cm z nastavljivimi policami in brez vrat, dva dela omare pa šir. 58 in 40 cm, ki imata krilna vrata ( s ključavnico) in police ali obešalni drog za obleko.
Material je iverica s Trespa dekor. Spodaj ima omara nastavljive nogice.</t>
  </si>
  <si>
    <t>- levo 2x kiper za odpadke</t>
  </si>
  <si>
    <t>- korito (400x400x200 mm) z mešalno baterijo ter odcejalnikom</t>
  </si>
  <si>
    <t>- pod odcejalnikom prostor za pomivalni stroj (ni predmet te pozicije)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</si>
</sst>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 _€_-;\-* #,##0.00\ _€_-;_-* &quot;-&quot;??\ _€_-;_-@_-"/>
    <numFmt numFmtId="164" formatCode="#,##0.00\ &quot;€&quot;"/>
    <numFmt numFmtId="165" formatCode="_-* #,##0.00\ [$€-424]_-;\-* #,##0.00\ [$€-424]_-;_-* &quot;-&quot;??\ [$€-424]_-;_-@_-"/>
  </numFmts>
  <fonts count="20" x14ac:knownFonts="1">
    <font>
      <sz val="11"/>
      <color theme="1"/>
      <name val="Calibri"/>
      <family val="2"/>
      <charset val="238"/>
      <scheme val="minor"/>
    </font>
    <font>
      <sz val="11"/>
      <color theme="1"/>
      <name val="Calibri"/>
      <family val="2"/>
      <charset val="238"/>
      <scheme val="minor"/>
    </font>
    <font>
      <sz val="11"/>
      <name val="Arial Narrow"/>
      <family val="2"/>
      <charset val="238"/>
    </font>
    <font>
      <sz val="11"/>
      <color theme="1"/>
      <name val="Arial"/>
      <family val="2"/>
      <charset val="238"/>
    </font>
    <font>
      <sz val="11"/>
      <color theme="1"/>
      <name val="Arial Narrow"/>
      <family val="2"/>
      <charset val="238"/>
    </font>
    <font>
      <sz val="14"/>
      <color theme="1"/>
      <name val="Arial Narrow"/>
      <family val="2"/>
      <charset val="238"/>
    </font>
    <font>
      <b/>
      <sz val="11"/>
      <color theme="1"/>
      <name val="Arial Narrow"/>
      <family val="2"/>
      <charset val="238"/>
    </font>
    <font>
      <u/>
      <sz val="11"/>
      <color theme="1"/>
      <name val="Arial Narrow"/>
      <family val="2"/>
      <charset val="238"/>
    </font>
    <font>
      <b/>
      <u/>
      <sz val="11"/>
      <color theme="1"/>
      <name val="Arial Narrow"/>
      <family val="2"/>
      <charset val="238"/>
    </font>
    <font>
      <b/>
      <sz val="14"/>
      <color theme="1"/>
      <name val="Arial Narrow"/>
      <family val="2"/>
      <charset val="238"/>
    </font>
    <font>
      <sz val="10"/>
      <name val="Arial"/>
      <family val="2"/>
      <charset val="238"/>
    </font>
    <font>
      <b/>
      <sz val="11"/>
      <name val="Arial Narrow"/>
      <family val="2"/>
      <charset val="238"/>
    </font>
    <font>
      <b/>
      <sz val="11"/>
      <color indexed="10"/>
      <name val="Arial Narrow"/>
      <family val="2"/>
      <charset val="238"/>
    </font>
    <font>
      <b/>
      <sz val="14"/>
      <name val="Arial Narrow"/>
      <family val="2"/>
      <charset val="238"/>
    </font>
    <font>
      <b/>
      <u/>
      <sz val="14"/>
      <name val="Arial Narrow"/>
      <family val="2"/>
      <charset val="238"/>
    </font>
    <font>
      <sz val="11"/>
      <color indexed="12"/>
      <name val="Arial Narrow"/>
      <family val="2"/>
      <charset val="238"/>
    </font>
    <font>
      <sz val="11"/>
      <color indexed="17"/>
      <name val="Arial Narrow"/>
      <family val="2"/>
      <charset val="238"/>
    </font>
    <font>
      <sz val="11"/>
      <color indexed="10"/>
      <name val="Arial Narrow"/>
      <family val="2"/>
      <charset val="238"/>
    </font>
    <font>
      <sz val="11"/>
      <color indexed="8"/>
      <name val="Arial Narrow"/>
      <family val="2"/>
      <charset val="238"/>
    </font>
    <font>
      <sz val="9"/>
      <name val="Arial Narrow"/>
      <family val="2"/>
      <charset val="238"/>
    </font>
  </fonts>
  <fills count="2">
    <fill>
      <patternFill patternType="none"/>
    </fill>
    <fill>
      <patternFill patternType="gray125"/>
    </fill>
  </fills>
  <borders count="4">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s>
  <cellStyleXfs count="4">
    <xf numFmtId="0" fontId="0" fillId="0" borderId="0"/>
    <xf numFmtId="43" fontId="1" fillId="0" borderId="0" applyFont="0" applyFill="0" applyBorder="0" applyAlignment="0" applyProtection="0"/>
    <xf numFmtId="0" fontId="10" fillId="0" borderId="0"/>
    <xf numFmtId="44" fontId="1" fillId="0" borderId="0" applyFont="0" applyFill="0" applyBorder="0" applyAlignment="0" applyProtection="0"/>
  </cellStyleXfs>
  <cellXfs count="95">
    <xf numFmtId="0" fontId="0" fillId="0" borderId="0" xfId="0"/>
    <xf numFmtId="0" fontId="2" fillId="0" borderId="1" xfId="0" applyFont="1" applyBorder="1" applyAlignment="1">
      <alignment horizontal="left"/>
    </xf>
    <xf numFmtId="4" fontId="2" fillId="0" borderId="1" xfId="0" applyNumberFormat="1" applyFont="1" applyBorder="1" applyAlignment="1">
      <alignment horizontal="center"/>
    </xf>
    <xf numFmtId="0" fontId="4" fillId="0" borderId="0" xfId="0" applyFont="1"/>
    <xf numFmtId="0" fontId="4" fillId="0" borderId="0" xfId="0" applyFont="1" applyAlignment="1">
      <alignment horizontal="left" vertical="top" wrapText="1"/>
    </xf>
    <xf numFmtId="4" fontId="4" fillId="0" borderId="0" xfId="0" applyNumberFormat="1" applyFont="1"/>
    <xf numFmtId="4" fontId="4" fillId="0" borderId="0" xfId="0" applyNumberFormat="1" applyFont="1" applyAlignment="1">
      <alignment horizontal="left" vertical="top" wrapText="1"/>
    </xf>
    <xf numFmtId="0" fontId="4" fillId="0" borderId="0" xfId="0" applyFont="1" applyAlignment="1">
      <alignment horizontal="left" vertical="top"/>
    </xf>
    <xf numFmtId="0" fontId="2" fillId="0" borderId="1" xfId="0" applyFont="1" applyBorder="1" applyAlignment="1">
      <alignment horizontal="left" vertical="top"/>
    </xf>
    <xf numFmtId="0" fontId="4" fillId="0" borderId="0" xfId="0" applyFont="1" applyAlignment="1">
      <alignment horizontal="justify" vertical="center"/>
    </xf>
    <xf numFmtId="0" fontId="5" fillId="0" borderId="0" xfId="0" applyFont="1"/>
    <xf numFmtId="4" fontId="5" fillId="0" borderId="0" xfId="0" applyNumberFormat="1" applyFont="1"/>
    <xf numFmtId="0" fontId="3" fillId="0" borderId="0" xfId="0" applyFont="1" applyAlignment="1">
      <alignment horizontal="justify" vertical="center"/>
    </xf>
    <xf numFmtId="0" fontId="6" fillId="0" borderId="0" xfId="0" applyFont="1" applyAlignment="1">
      <alignment horizontal="justify" vertical="center"/>
    </xf>
    <xf numFmtId="0" fontId="6" fillId="0" borderId="0" xfId="0" applyFont="1"/>
    <xf numFmtId="0" fontId="4" fillId="0" borderId="0" xfId="0" applyFont="1" applyAlignment="1">
      <alignment horizontal="center" vertical="top"/>
    </xf>
    <xf numFmtId="0" fontId="2" fillId="0" borderId="1" xfId="0" applyFont="1" applyBorder="1" applyAlignment="1">
      <alignment horizontal="center" vertical="top"/>
    </xf>
    <xf numFmtId="0" fontId="8" fillId="0" borderId="0" xfId="0" applyFont="1" applyAlignment="1">
      <alignment horizontal="left" vertical="top"/>
    </xf>
    <xf numFmtId="0" fontId="2" fillId="0" borderId="0" xfId="2" applyFont="1" applyAlignment="1">
      <alignment horizontal="left" vertical="center"/>
    </xf>
    <xf numFmtId="0" fontId="11" fillId="0" borderId="0" xfId="2" applyFont="1" applyAlignment="1">
      <alignment vertical="center"/>
    </xf>
    <xf numFmtId="4" fontId="12" fillId="0" borderId="0" xfId="2" applyNumberFormat="1" applyFont="1" applyAlignment="1">
      <alignment horizontal="center" vertical="center"/>
    </xf>
    <xf numFmtId="0" fontId="2" fillId="0" borderId="0" xfId="2" applyFont="1" applyAlignment="1">
      <alignment horizontal="right" vertical="center"/>
    </xf>
    <xf numFmtId="0" fontId="2" fillId="0" borderId="0" xfId="2" applyFont="1" applyAlignment="1">
      <alignment vertical="center"/>
    </xf>
    <xf numFmtId="0" fontId="11" fillId="0" borderId="0" xfId="2" applyFont="1" applyAlignment="1">
      <alignment horizontal="left" vertical="center"/>
    </xf>
    <xf numFmtId="0" fontId="11" fillId="0" borderId="0" xfId="2" applyFont="1" applyAlignment="1">
      <alignment horizontal="right" vertical="center"/>
    </xf>
    <xf numFmtId="49" fontId="2" fillId="0" borderId="0" xfId="2" quotePrefix="1" applyNumberFormat="1" applyFont="1" applyAlignment="1">
      <alignment vertical="center"/>
    </xf>
    <xf numFmtId="17" fontId="2" fillId="0" borderId="0" xfId="2" applyNumberFormat="1" applyFont="1" applyAlignment="1">
      <alignment vertical="center"/>
    </xf>
    <xf numFmtId="0" fontId="12" fillId="0" borderId="0" xfId="2" applyFont="1" applyAlignment="1">
      <alignment horizontal="right" vertical="center"/>
    </xf>
    <xf numFmtId="0" fontId="2" fillId="0" borderId="0" xfId="2" applyFont="1" applyAlignment="1">
      <alignment horizontal="center"/>
    </xf>
    <xf numFmtId="0" fontId="2" fillId="0" borderId="0" xfId="2" quotePrefix="1" applyFont="1" applyAlignment="1">
      <alignment horizontal="left" vertical="center"/>
    </xf>
    <xf numFmtId="0" fontId="11" fillId="0" borderId="0" xfId="2" applyFont="1" applyAlignment="1">
      <alignment horizontal="center" vertical="center"/>
    </xf>
    <xf numFmtId="4" fontId="12" fillId="0" borderId="0" xfId="2" applyNumberFormat="1" applyFont="1" applyAlignment="1">
      <alignment horizontal="right" vertical="center"/>
    </xf>
    <xf numFmtId="0" fontId="11" fillId="0" borderId="2" xfId="2" applyFont="1" applyBorder="1" applyAlignment="1">
      <alignment horizontal="center" vertical="center"/>
    </xf>
    <xf numFmtId="0" fontId="11" fillId="0" borderId="2" xfId="2" applyFont="1" applyBorder="1" applyAlignment="1">
      <alignment horizontal="left" vertical="center"/>
    </xf>
    <xf numFmtId="164" fontId="11" fillId="0" borderId="2" xfId="2" applyNumberFormat="1" applyFont="1" applyBorder="1" applyAlignment="1">
      <alignment horizontal="right" vertical="center"/>
    </xf>
    <xf numFmtId="164" fontId="2" fillId="0" borderId="0" xfId="2" applyNumberFormat="1" applyFont="1" applyAlignment="1">
      <alignment vertical="center"/>
    </xf>
    <xf numFmtId="43" fontId="2" fillId="0" borderId="0" xfId="1" applyFont="1" applyAlignment="1">
      <alignment vertical="center"/>
    </xf>
    <xf numFmtId="0" fontId="2" fillId="0" borderId="0" xfId="2" applyFont="1" applyAlignment="1">
      <alignment horizontal="center" vertical="center"/>
    </xf>
    <xf numFmtId="164" fontId="2" fillId="0" borderId="0" xfId="2" applyNumberFormat="1" applyFont="1" applyAlignment="1">
      <alignment horizontal="right" vertical="center"/>
    </xf>
    <xf numFmtId="164" fontId="11" fillId="0" borderId="0" xfId="2" applyNumberFormat="1" applyFont="1" applyAlignment="1">
      <alignment horizontal="right" vertical="center"/>
    </xf>
    <xf numFmtId="0" fontId="11" fillId="0" borderId="3" xfId="2" applyFont="1" applyBorder="1" applyAlignment="1">
      <alignment horizontal="left" vertical="center"/>
    </xf>
    <xf numFmtId="0" fontId="11" fillId="0" borderId="3" xfId="2" applyFont="1" applyBorder="1" applyAlignment="1">
      <alignment vertical="center"/>
    </xf>
    <xf numFmtId="0" fontId="11" fillId="0" borderId="3" xfId="2" applyFont="1" applyBorder="1" applyAlignment="1">
      <alignment horizontal="center" vertical="center"/>
    </xf>
    <xf numFmtId="164" fontId="11" fillId="0" borderId="3" xfId="2" applyNumberFormat="1" applyFont="1" applyBorder="1" applyAlignment="1">
      <alignment horizontal="right" vertical="center"/>
    </xf>
    <xf numFmtId="0" fontId="11" fillId="0" borderId="0" xfId="2" quotePrefix="1" applyFont="1" applyAlignment="1">
      <alignment horizontal="left" vertical="center"/>
    </xf>
    <xf numFmtId="4" fontId="12" fillId="0" borderId="0" xfId="2" applyNumberFormat="1" applyFont="1" applyAlignment="1">
      <alignment vertical="center"/>
    </xf>
    <xf numFmtId="0" fontId="9" fillId="0" borderId="0" xfId="0" applyFont="1" applyAlignment="1">
      <alignment horizontal="center" vertical="top"/>
    </xf>
    <xf numFmtId="0" fontId="9" fillId="0" borderId="0" xfId="0" applyFont="1" applyAlignment="1">
      <alignment horizontal="left" vertical="top"/>
    </xf>
    <xf numFmtId="0" fontId="6" fillId="0" borderId="3" xfId="0" applyFont="1" applyBorder="1" applyAlignment="1">
      <alignment horizontal="right" vertical="center"/>
    </xf>
    <xf numFmtId="0" fontId="6" fillId="0" borderId="3" xfId="0" applyFont="1" applyBorder="1" applyAlignment="1">
      <alignment vertical="center"/>
    </xf>
    <xf numFmtId="4" fontId="6" fillId="0" borderId="3" xfId="0" applyNumberFormat="1" applyFont="1" applyBorder="1" applyAlignment="1">
      <alignment vertical="center"/>
    </xf>
    <xf numFmtId="4" fontId="11" fillId="0" borderId="0" xfId="2" applyNumberFormat="1" applyFont="1" applyAlignment="1">
      <alignment vertical="center"/>
    </xf>
    <xf numFmtId="0" fontId="6" fillId="0" borderId="0" xfId="0" applyFont="1" applyAlignment="1">
      <alignment horizontal="left" vertical="top"/>
    </xf>
    <xf numFmtId="0" fontId="6" fillId="0" borderId="0" xfId="0" quotePrefix="1" applyFont="1" applyAlignment="1">
      <alignment horizontal="left" vertical="top"/>
    </xf>
    <xf numFmtId="0" fontId="4" fillId="0" borderId="0" xfId="0" applyFont="1" applyAlignment="1">
      <alignment vertical="top" wrapText="1"/>
    </xf>
    <xf numFmtId="165" fontId="5" fillId="0" borderId="0" xfId="0" applyNumberFormat="1" applyFont="1"/>
    <xf numFmtId="165" fontId="2" fillId="0" borderId="1" xfId="0" applyNumberFormat="1" applyFont="1" applyBorder="1" applyAlignment="1">
      <alignment horizontal="center"/>
    </xf>
    <xf numFmtId="165" fontId="4" fillId="0" borderId="0" xfId="0" applyNumberFormat="1" applyFont="1"/>
    <xf numFmtId="165" fontId="4" fillId="0" borderId="0" xfId="0" applyNumberFormat="1" applyFont="1" applyAlignment="1">
      <alignment vertical="top" wrapText="1"/>
    </xf>
    <xf numFmtId="165" fontId="4" fillId="0" borderId="0" xfId="0" applyNumberFormat="1" applyFont="1" applyAlignment="1">
      <alignment horizontal="left" vertical="top" wrapText="1"/>
    </xf>
    <xf numFmtId="165" fontId="6" fillId="0" borderId="3" xfId="0" applyNumberFormat="1" applyFont="1" applyBorder="1" applyAlignment="1">
      <alignment vertical="center"/>
    </xf>
    <xf numFmtId="2" fontId="4" fillId="0" borderId="0" xfId="0" applyNumberFormat="1" applyFont="1"/>
    <xf numFmtId="44" fontId="4" fillId="0" borderId="0" xfId="3" applyFont="1"/>
    <xf numFmtId="0" fontId="13" fillId="0" borderId="0" xfId="0" applyFont="1" applyAlignment="1">
      <alignment horizontal="center" vertical="top"/>
    </xf>
    <xf numFmtId="0" fontId="14" fillId="0" borderId="0" xfId="0" applyFont="1" applyAlignment="1">
      <alignment vertical="top" wrapText="1"/>
    </xf>
    <xf numFmtId="0" fontId="2" fillId="0" borderId="1" xfId="0" applyFont="1" applyBorder="1" applyAlignment="1">
      <alignment vertical="top" wrapText="1"/>
    </xf>
    <xf numFmtId="2" fontId="2" fillId="0" borderId="1" xfId="0" applyNumberFormat="1" applyFont="1" applyBorder="1" applyAlignment="1">
      <alignment horizontal="center"/>
    </xf>
    <xf numFmtId="44" fontId="2" fillId="0" borderId="1" xfId="3" applyFont="1" applyBorder="1" applyAlignment="1">
      <alignment horizontal="center"/>
    </xf>
    <xf numFmtId="0" fontId="11" fillId="0" borderId="0" xfId="0" applyFont="1" applyAlignment="1">
      <alignment vertical="top" wrapText="1"/>
    </xf>
    <xf numFmtId="0" fontId="2" fillId="0" borderId="0" xfId="0" applyFont="1" applyAlignment="1">
      <alignment wrapText="1"/>
    </xf>
    <xf numFmtId="0" fontId="2" fillId="0" borderId="0" xfId="0" applyFont="1" applyAlignment="1">
      <alignment vertical="top" wrapText="1"/>
    </xf>
    <xf numFmtId="44" fontId="2" fillId="0" borderId="0" xfId="3" applyFont="1"/>
    <xf numFmtId="0" fontId="2" fillId="0" borderId="0" xfId="0" quotePrefix="1" applyFont="1" applyAlignment="1">
      <alignment vertical="top" wrapText="1"/>
    </xf>
    <xf numFmtId="0" fontId="16" fillId="0" borderId="0" xfId="0" applyFont="1" applyAlignment="1">
      <alignment vertical="top" wrapText="1"/>
    </xf>
    <xf numFmtId="0" fontId="18" fillId="0" borderId="0" xfId="0" applyFont="1" applyAlignment="1">
      <alignment vertical="top" wrapText="1"/>
    </xf>
    <xf numFmtId="2" fontId="2" fillId="0" borderId="0" xfId="0" applyNumberFormat="1" applyFont="1"/>
    <xf numFmtId="0" fontId="17" fillId="0" borderId="0" xfId="0" applyFont="1" applyAlignment="1">
      <alignment vertical="top" wrapText="1"/>
    </xf>
    <xf numFmtId="0" fontId="19" fillId="0" borderId="0" xfId="0" applyFont="1" applyAlignment="1">
      <alignment vertical="top" wrapText="1"/>
    </xf>
    <xf numFmtId="0" fontId="19" fillId="0" borderId="0" xfId="0" applyFont="1" applyAlignment="1">
      <alignment wrapText="1"/>
    </xf>
    <xf numFmtId="0" fontId="4" fillId="0" borderId="3" xfId="0" applyFont="1" applyBorder="1" applyAlignment="1">
      <alignment horizontal="center" vertical="top"/>
    </xf>
    <xf numFmtId="0" fontId="6" fillId="0" borderId="3" xfId="0" applyFont="1" applyBorder="1" applyAlignment="1">
      <alignment vertical="top" wrapText="1"/>
    </xf>
    <xf numFmtId="0" fontId="6" fillId="0" borderId="3" xfId="0" applyFont="1" applyBorder="1"/>
    <xf numFmtId="2" fontId="6" fillId="0" borderId="3" xfId="0" applyNumberFormat="1" applyFont="1" applyBorder="1"/>
    <xf numFmtId="44" fontId="6" fillId="0" borderId="3" xfId="3" applyFont="1" applyBorder="1"/>
    <xf numFmtId="0" fontId="2" fillId="0" borderId="0" xfId="0" applyFont="1" applyAlignment="1">
      <alignment horizontal="right" vertical="top" wrapText="1"/>
    </xf>
    <xf numFmtId="0" fontId="15" fillId="0" borderId="0" xfId="0" applyFont="1" applyAlignment="1">
      <alignment vertical="top" wrapText="1"/>
    </xf>
    <xf numFmtId="0" fontId="8" fillId="0" borderId="0" xfId="0" applyFont="1" applyAlignment="1">
      <alignment vertical="top" wrapText="1"/>
    </xf>
    <xf numFmtId="0" fontId="2" fillId="0" borderId="0" xfId="2" quotePrefix="1" applyFont="1" applyAlignment="1">
      <alignment horizontal="right" vertical="top"/>
    </xf>
    <xf numFmtId="18" fontId="2" fillId="0" borderId="0" xfId="2" applyNumberFormat="1" applyFont="1" applyAlignment="1">
      <alignment horizontal="center" vertical="top"/>
    </xf>
    <xf numFmtId="0" fontId="2" fillId="0" borderId="0" xfId="2" applyFont="1" applyAlignment="1">
      <alignment horizontal="left" vertical="top" wrapText="1"/>
    </xf>
    <xf numFmtId="0" fontId="2" fillId="0" borderId="0" xfId="2" applyFont="1"/>
    <xf numFmtId="164" fontId="2" fillId="0" borderId="0" xfId="2" applyNumberFormat="1" applyFont="1" applyAlignment="1">
      <alignment horizontal="right"/>
    </xf>
    <xf numFmtId="0" fontId="2" fillId="0" borderId="0" xfId="2" applyFont="1" applyAlignment="1">
      <alignment horizontal="center" vertical="top"/>
    </xf>
    <xf numFmtId="0" fontId="2" fillId="0" borderId="0" xfId="2" applyFont="1" applyAlignment="1">
      <alignment horizontal="left"/>
    </xf>
    <xf numFmtId="4" fontId="2" fillId="0" borderId="0" xfId="2" applyNumberFormat="1" applyFont="1" applyAlignment="1">
      <alignment horizontal="right"/>
    </xf>
  </cellXfs>
  <cellStyles count="4">
    <cellStyle name="Navadno" xfId="0" builtinId="0"/>
    <cellStyle name="Navadno_KALAMAR-PSO GREGORČIČEVA MS-16.11.04" xfId="2" xr:uid="{79976708-B10D-428F-A58D-BC02FB19ACF0}"/>
    <cellStyle name="Valuta" xfId="3" builtinId="4"/>
    <cellStyle name="Vejica"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8995C5-62EA-45B6-B6DA-AF71528C243E}">
  <dimension ref="B3:J29"/>
  <sheetViews>
    <sheetView workbookViewId="0">
      <selection activeCell="I17" sqref="I17"/>
    </sheetView>
  </sheetViews>
  <sheetFormatPr defaultColWidth="9.140625" defaultRowHeight="16.5" x14ac:dyDescent="0.25"/>
  <cols>
    <col min="1" max="1" width="2" style="22" customWidth="1"/>
    <col min="2" max="2" width="5.85546875" style="22" customWidth="1"/>
    <col min="3" max="3" width="4.85546875" style="22" customWidth="1"/>
    <col min="4" max="4" width="10.140625" style="22" bestFit="1" customWidth="1"/>
    <col min="5" max="5" width="19.140625" style="22" customWidth="1"/>
    <col min="6" max="6" width="12.5703125" style="45" customWidth="1"/>
    <col min="7" max="8" width="14.7109375" style="22" customWidth="1"/>
    <col min="9" max="9" width="12.42578125" style="22" bestFit="1" customWidth="1"/>
    <col min="10" max="10" width="9.140625" style="22"/>
    <col min="11" max="11" width="14.28515625" style="22" customWidth="1"/>
    <col min="12" max="12" width="13.140625" style="22" customWidth="1"/>
    <col min="13" max="13" width="14.85546875" style="22" customWidth="1"/>
    <col min="14" max="16384" width="9.140625" style="22"/>
  </cols>
  <sheetData>
    <row r="3" spans="2:10" x14ac:dyDescent="0.25">
      <c r="B3" s="18" t="s">
        <v>46</v>
      </c>
      <c r="C3" s="19"/>
      <c r="D3" s="19" t="s">
        <v>47</v>
      </c>
      <c r="E3" s="19"/>
      <c r="F3" s="20"/>
      <c r="G3" s="21"/>
      <c r="J3" s="21"/>
    </row>
    <row r="4" spans="2:10" x14ac:dyDescent="0.25">
      <c r="B4" s="18"/>
      <c r="D4" s="19" t="s">
        <v>48</v>
      </c>
      <c r="F4" s="20"/>
      <c r="G4" s="21"/>
      <c r="J4" s="21"/>
    </row>
    <row r="5" spans="2:10" x14ac:dyDescent="0.25">
      <c r="B5" s="18"/>
      <c r="D5" s="19"/>
      <c r="F5" s="20"/>
      <c r="G5" s="21"/>
      <c r="J5" s="21"/>
    </row>
    <row r="6" spans="2:10" x14ac:dyDescent="0.25">
      <c r="B6" s="18"/>
      <c r="F6" s="20"/>
      <c r="G6" s="21"/>
      <c r="J6" s="21"/>
    </row>
    <row r="7" spans="2:10" x14ac:dyDescent="0.25">
      <c r="B7" s="18" t="s">
        <v>49</v>
      </c>
      <c r="D7" s="19" t="s">
        <v>50</v>
      </c>
      <c r="F7" s="20"/>
      <c r="G7" s="21"/>
      <c r="J7" s="21"/>
    </row>
    <row r="8" spans="2:10" x14ac:dyDescent="0.25">
      <c r="B8" s="18"/>
      <c r="D8" s="19" t="s">
        <v>84</v>
      </c>
      <c r="F8" s="20"/>
      <c r="G8" s="21"/>
      <c r="J8" s="21"/>
    </row>
    <row r="9" spans="2:10" s="19" customFormat="1" x14ac:dyDescent="0.25">
      <c r="B9" s="23"/>
      <c r="F9" s="20"/>
      <c r="G9" s="24"/>
      <c r="J9" s="24"/>
    </row>
    <row r="10" spans="2:10" s="19" customFormat="1" x14ac:dyDescent="0.25">
      <c r="B10" s="23"/>
      <c r="F10" s="20"/>
      <c r="G10" s="24"/>
      <c r="J10" s="24"/>
    </row>
    <row r="11" spans="2:10" x14ac:dyDescent="0.25">
      <c r="B11" s="18" t="s">
        <v>51</v>
      </c>
      <c r="D11" s="25" t="s">
        <v>85</v>
      </c>
      <c r="F11" s="20"/>
      <c r="G11" s="21"/>
      <c r="J11" s="21"/>
    </row>
    <row r="12" spans="2:10" x14ac:dyDescent="0.25">
      <c r="B12" s="18"/>
      <c r="D12" s="26"/>
      <c r="F12" s="20"/>
      <c r="G12" s="21"/>
      <c r="J12" s="21"/>
    </row>
    <row r="13" spans="2:10" x14ac:dyDescent="0.25">
      <c r="B13" s="19"/>
      <c r="C13" s="19"/>
      <c r="D13" s="19"/>
      <c r="E13" s="19"/>
      <c r="F13" s="27"/>
      <c r="H13" s="21"/>
    </row>
    <row r="14" spans="2:10" x14ac:dyDescent="0.3">
      <c r="B14" s="28"/>
      <c r="C14" s="29"/>
      <c r="D14" s="30"/>
      <c r="E14" s="19"/>
      <c r="F14" s="31"/>
      <c r="H14" s="21"/>
    </row>
    <row r="15" spans="2:10" ht="20.100000000000001" customHeight="1" x14ac:dyDescent="0.25">
      <c r="B15" s="32" t="s">
        <v>52</v>
      </c>
      <c r="C15" s="33" t="s">
        <v>163</v>
      </c>
      <c r="D15" s="32"/>
      <c r="E15" s="32"/>
      <c r="F15" s="34">
        <f>+'Fiksna arhitekturna oprema 01'!F107</f>
        <v>0</v>
      </c>
      <c r="G15" s="35"/>
      <c r="H15" s="21"/>
      <c r="I15" s="36"/>
    </row>
    <row r="16" spans="2:10" ht="20.100000000000001" customHeight="1" x14ac:dyDescent="0.25">
      <c r="B16" s="30"/>
      <c r="C16" s="23"/>
      <c r="D16" s="30"/>
      <c r="E16" s="30"/>
      <c r="F16" s="39"/>
      <c r="G16" s="35"/>
      <c r="H16" s="21"/>
      <c r="I16" s="36"/>
    </row>
    <row r="17" spans="2:9" ht="20.100000000000001" customHeight="1" x14ac:dyDescent="0.25">
      <c r="B17" s="32" t="s">
        <v>53</v>
      </c>
      <c r="C17" s="33" t="s">
        <v>164</v>
      </c>
      <c r="D17" s="32"/>
      <c r="E17" s="32"/>
      <c r="F17" s="34">
        <f>+'Fiskna arhitekturna oprema 02'!F114</f>
        <v>0</v>
      </c>
      <c r="G17" s="35"/>
      <c r="H17" s="21"/>
      <c r="I17" s="36"/>
    </row>
    <row r="18" spans="2:9" ht="20.100000000000001" customHeight="1" x14ac:dyDescent="0.3">
      <c r="B18" s="28"/>
      <c r="C18" s="37"/>
      <c r="D18" s="18"/>
      <c r="E18" s="30"/>
      <c r="F18" s="38"/>
      <c r="H18" s="21"/>
      <c r="I18" s="36"/>
    </row>
    <row r="19" spans="2:9" ht="20.100000000000001" customHeight="1" x14ac:dyDescent="0.25">
      <c r="B19" s="32" t="s">
        <v>53</v>
      </c>
      <c r="C19" s="33" t="s">
        <v>66</v>
      </c>
      <c r="D19" s="32"/>
      <c r="E19" s="32"/>
      <c r="F19" s="34">
        <f>+(F15+F17)*0.04</f>
        <v>0</v>
      </c>
      <c r="G19" s="35"/>
      <c r="H19" s="21"/>
      <c r="I19" s="36"/>
    </row>
    <row r="20" spans="2:9" ht="20.100000000000001" customHeight="1" x14ac:dyDescent="0.3">
      <c r="B20" s="28"/>
      <c r="C20" s="37"/>
      <c r="D20" s="37"/>
      <c r="E20" s="37"/>
      <c r="F20" s="38"/>
      <c r="H20" s="21"/>
      <c r="I20" s="36"/>
    </row>
    <row r="21" spans="2:9" ht="20.100000000000001" customHeight="1" thickBot="1" x14ac:dyDescent="0.3">
      <c r="B21" s="40" t="s">
        <v>54</v>
      </c>
      <c r="C21" s="41"/>
      <c r="D21" s="42"/>
      <c r="E21" s="41"/>
      <c r="F21" s="43">
        <f>SUM(F15:F20)</f>
        <v>0</v>
      </c>
      <c r="G21" s="35"/>
      <c r="H21" s="21"/>
      <c r="I21" s="36"/>
    </row>
    <row r="22" spans="2:9" ht="20.100000000000001" customHeight="1" thickTop="1" x14ac:dyDescent="0.25">
      <c r="B22" s="18" t="s">
        <v>55</v>
      </c>
      <c r="C22" s="19"/>
      <c r="D22" s="30"/>
      <c r="E22" s="19"/>
      <c r="F22" s="39">
        <f>+F21*0.22</f>
        <v>0</v>
      </c>
      <c r="G22" s="35"/>
      <c r="H22" s="21"/>
      <c r="I22" s="36"/>
    </row>
    <row r="23" spans="2:9" ht="20.100000000000001" customHeight="1" x14ac:dyDescent="0.25">
      <c r="B23" s="23"/>
      <c r="C23" s="19"/>
      <c r="D23" s="30"/>
      <c r="E23" s="19"/>
      <c r="F23" s="39"/>
      <c r="G23" s="35"/>
      <c r="H23" s="21"/>
      <c r="I23" s="36"/>
    </row>
    <row r="24" spans="2:9" ht="20.100000000000001" customHeight="1" thickBot="1" x14ac:dyDescent="0.3">
      <c r="B24" s="40" t="s">
        <v>56</v>
      </c>
      <c r="C24" s="41"/>
      <c r="D24" s="42"/>
      <c r="E24" s="41"/>
      <c r="F24" s="43">
        <f>+F21+F22</f>
        <v>0</v>
      </c>
      <c r="G24" s="35"/>
      <c r="H24" s="21"/>
      <c r="I24" s="36"/>
    </row>
    <row r="25" spans="2:9" ht="20.100000000000001" customHeight="1" thickTop="1" x14ac:dyDescent="0.25">
      <c r="B25" s="23"/>
      <c r="C25" s="19"/>
      <c r="D25" s="30"/>
      <c r="E25" s="19"/>
      <c r="F25" s="39"/>
      <c r="G25" s="35"/>
      <c r="H25" s="21"/>
      <c r="I25" s="36"/>
    </row>
    <row r="26" spans="2:9" x14ac:dyDescent="0.25">
      <c r="B26" s="44"/>
      <c r="C26" s="19"/>
      <c r="D26" s="30"/>
      <c r="E26" s="19"/>
      <c r="G26" s="35"/>
      <c r="H26" s="21"/>
    </row>
    <row r="27" spans="2:9" x14ac:dyDescent="0.25">
      <c r="B27" s="87" t="s">
        <v>87</v>
      </c>
      <c r="C27" s="87"/>
      <c r="D27" s="87"/>
      <c r="E27" s="87"/>
      <c r="F27" s="51">
        <f>+F22*0.38</f>
        <v>0</v>
      </c>
      <c r="H27" s="21"/>
    </row>
    <row r="28" spans="2:9" x14ac:dyDescent="0.25">
      <c r="E28" s="21" t="s">
        <v>86</v>
      </c>
      <c r="F28" s="51">
        <f>+F24-F27</f>
        <v>0</v>
      </c>
      <c r="H28" s="21"/>
    </row>
    <row r="29" spans="2:9" x14ac:dyDescent="0.25">
      <c r="H29" s="21"/>
    </row>
  </sheetData>
  <mergeCells count="1">
    <mergeCell ref="B27:E27"/>
  </mergeCells>
  <pageMargins left="2.0866141732283467" right="0.70866141732283472" top="0.55118110236220474" bottom="0.74803149606299213" header="0.51181102362204722" footer="0.31496062992125984"/>
  <pageSetup paperSize="9" orientation="portrait" horizontalDpi="4294967293" verticalDpi="4294967293" r:id="rId1"/>
  <headerFooter>
    <oddHeader>&amp;A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356E86-DCFB-4370-A712-8DE9F8B73153}">
  <dimension ref="A2:F108"/>
  <sheetViews>
    <sheetView tabSelected="1" topLeftCell="A93" workbookViewId="0">
      <selection activeCell="E104" sqref="E7:E104"/>
    </sheetView>
  </sheetViews>
  <sheetFormatPr defaultColWidth="9.140625" defaultRowHeight="16.5" x14ac:dyDescent="0.3"/>
  <cols>
    <col min="1" max="1" width="5.85546875" style="15" customWidth="1"/>
    <col min="2" max="2" width="52.85546875" style="7" customWidth="1"/>
    <col min="3" max="3" width="3.7109375" style="3" customWidth="1"/>
    <col min="4" max="4" width="7" style="5" customWidth="1"/>
    <col min="5" max="5" width="10.42578125" style="57" bestFit="1" customWidth="1"/>
    <col min="6" max="6" width="11.42578125" style="57" bestFit="1" customWidth="1"/>
    <col min="7" max="16384" width="9.140625" style="3"/>
  </cols>
  <sheetData>
    <row r="2" spans="1:6" s="10" customFormat="1" ht="18" x14ac:dyDescent="0.25">
      <c r="A2" s="46" t="s">
        <v>52</v>
      </c>
      <c r="B2" s="47" t="s">
        <v>40</v>
      </c>
      <c r="D2" s="11"/>
      <c r="E2" s="55"/>
      <c r="F2" s="55"/>
    </row>
    <row r="4" spans="1:6" x14ac:dyDescent="0.3">
      <c r="A4" s="16" t="s">
        <v>5</v>
      </c>
      <c r="B4" s="8" t="s">
        <v>0</v>
      </c>
      <c r="C4" s="1" t="s">
        <v>1</v>
      </c>
      <c r="D4" s="2" t="s">
        <v>2</v>
      </c>
      <c r="E4" s="56" t="s">
        <v>3</v>
      </c>
      <c r="F4" s="56" t="s">
        <v>4</v>
      </c>
    </row>
    <row r="6" spans="1:6" x14ac:dyDescent="0.3">
      <c r="A6" s="15" t="s">
        <v>16</v>
      </c>
      <c r="B6" s="17" t="s">
        <v>45</v>
      </c>
      <c r="C6" s="3" t="s">
        <v>7</v>
      </c>
      <c r="D6" s="5" t="s">
        <v>7</v>
      </c>
    </row>
    <row r="7" spans="1:6" ht="354" customHeight="1" x14ac:dyDescent="0.3">
      <c r="B7" s="54" t="s">
        <v>175</v>
      </c>
      <c r="C7" s="54"/>
      <c r="D7" s="54"/>
      <c r="E7" s="58"/>
    </row>
    <row r="8" spans="1:6" ht="16.5" customHeight="1" x14ac:dyDescent="0.3">
      <c r="B8" s="4"/>
      <c r="C8" s="4"/>
      <c r="D8" s="4"/>
      <c r="E8" s="59"/>
    </row>
    <row r="9" spans="1:6" ht="16.5" customHeight="1" x14ac:dyDescent="0.3">
      <c r="B9" s="4" t="s">
        <v>8</v>
      </c>
      <c r="C9" s="4"/>
      <c r="D9" s="6"/>
      <c r="E9" s="59"/>
    </row>
    <row r="10" spans="1:6" x14ac:dyDescent="0.3">
      <c r="B10" s="7" t="s">
        <v>67</v>
      </c>
      <c r="C10" s="3" t="s">
        <v>6</v>
      </c>
      <c r="D10" s="5">
        <v>1</v>
      </c>
      <c r="F10" s="57">
        <f>+$D10*E10</f>
        <v>0</v>
      </c>
    </row>
    <row r="12" spans="1:6" x14ac:dyDescent="0.3">
      <c r="A12" s="15" t="s">
        <v>9</v>
      </c>
      <c r="B12" s="17" t="s">
        <v>10</v>
      </c>
    </row>
    <row r="13" spans="1:6" ht="76.5" customHeight="1" x14ac:dyDescent="0.3">
      <c r="B13" s="54" t="s">
        <v>12</v>
      </c>
      <c r="C13" s="54"/>
      <c r="D13" s="54"/>
    </row>
    <row r="14" spans="1:6" ht="17.25" customHeight="1" x14ac:dyDescent="0.3">
      <c r="B14" s="4"/>
      <c r="C14" s="4"/>
      <c r="D14" s="4"/>
    </row>
    <row r="15" spans="1:6" x14ac:dyDescent="0.3">
      <c r="B15" s="4" t="s">
        <v>11</v>
      </c>
      <c r="C15" s="4"/>
      <c r="D15" s="6"/>
      <c r="E15" s="59"/>
    </row>
    <row r="16" spans="1:6" x14ac:dyDescent="0.3">
      <c r="B16" s="7" t="s">
        <v>69</v>
      </c>
      <c r="C16" s="3" t="s">
        <v>6</v>
      </c>
      <c r="D16" s="5">
        <v>2</v>
      </c>
      <c r="F16" s="57">
        <f>+$D16*E16</f>
        <v>0</v>
      </c>
    </row>
    <row r="18" spans="1:6" x14ac:dyDescent="0.3">
      <c r="A18" s="15" t="s">
        <v>13</v>
      </c>
      <c r="B18" s="17" t="s">
        <v>14</v>
      </c>
    </row>
    <row r="19" spans="1:6" ht="207.75" customHeight="1" x14ac:dyDescent="0.3">
      <c r="B19" s="54" t="s">
        <v>176</v>
      </c>
      <c r="C19" s="54"/>
      <c r="D19" s="54"/>
      <c r="E19" s="58"/>
    </row>
    <row r="21" spans="1:6" x14ac:dyDescent="0.3">
      <c r="B21" s="9" t="s">
        <v>15</v>
      </c>
    </row>
    <row r="22" spans="1:6" x14ac:dyDescent="0.3">
      <c r="B22" s="7" t="s">
        <v>68</v>
      </c>
      <c r="C22" s="3" t="s">
        <v>20</v>
      </c>
      <c r="D22" s="5">
        <v>1</v>
      </c>
      <c r="F22" s="57">
        <f>+$D22*E22</f>
        <v>0</v>
      </c>
    </row>
    <row r="24" spans="1:6" x14ac:dyDescent="0.3">
      <c r="A24" s="15" t="s">
        <v>17</v>
      </c>
      <c r="B24" s="17" t="s">
        <v>18</v>
      </c>
    </row>
    <row r="25" spans="1:6" ht="33" x14ac:dyDescent="0.3">
      <c r="B25" s="9" t="s">
        <v>19</v>
      </c>
    </row>
    <row r="27" spans="1:6" x14ac:dyDescent="0.3">
      <c r="B27" s="7" t="s">
        <v>68</v>
      </c>
      <c r="C27" s="3" t="s">
        <v>6</v>
      </c>
      <c r="D27" s="5">
        <v>2</v>
      </c>
      <c r="F27" s="57">
        <f>+$D27*E27</f>
        <v>0</v>
      </c>
    </row>
    <row r="29" spans="1:6" x14ac:dyDescent="0.3">
      <c r="A29" s="15" t="s">
        <v>21</v>
      </c>
      <c r="B29" s="17" t="s">
        <v>22</v>
      </c>
    </row>
    <row r="30" spans="1:6" ht="33" customHeight="1" x14ac:dyDescent="0.3">
      <c r="B30" s="54" t="s">
        <v>23</v>
      </c>
      <c r="C30" s="54"/>
      <c r="D30" s="54"/>
      <c r="E30" s="58"/>
    </row>
    <row r="32" spans="1:6" x14ac:dyDescent="0.3">
      <c r="B32" s="7" t="s">
        <v>68</v>
      </c>
      <c r="C32" s="3" t="s">
        <v>6</v>
      </c>
      <c r="D32" s="5">
        <v>2</v>
      </c>
      <c r="F32" s="57">
        <f>+$D32*E32</f>
        <v>0</v>
      </c>
    </row>
    <row r="34" spans="1:6" x14ac:dyDescent="0.3">
      <c r="B34" s="17" t="s">
        <v>24</v>
      </c>
    </row>
    <row r="35" spans="1:6" x14ac:dyDescent="0.3">
      <c r="B35" s="17"/>
    </row>
    <row r="36" spans="1:6" ht="49.5" x14ac:dyDescent="0.3">
      <c r="B36" s="4" t="s">
        <v>177</v>
      </c>
    </row>
    <row r="38" spans="1:6" x14ac:dyDescent="0.3">
      <c r="A38" s="15" t="s">
        <v>25</v>
      </c>
      <c r="B38" s="13" t="s">
        <v>58</v>
      </c>
    </row>
    <row r="39" spans="1:6" ht="105" customHeight="1" x14ac:dyDescent="0.3">
      <c r="B39" s="54" t="s">
        <v>165</v>
      </c>
      <c r="C39" s="54"/>
      <c r="D39" s="54"/>
      <c r="E39" s="58"/>
    </row>
    <row r="40" spans="1:6" x14ac:dyDescent="0.3">
      <c r="B40" s="12"/>
    </row>
    <row r="41" spans="1:6" x14ac:dyDescent="0.3">
      <c r="B41" s="7" t="s">
        <v>70</v>
      </c>
      <c r="C41" s="3" t="s">
        <v>20</v>
      </c>
      <c r="D41" s="5">
        <v>5</v>
      </c>
      <c r="F41" s="57">
        <f>+$D41*E41</f>
        <v>0</v>
      </c>
    </row>
    <row r="43" spans="1:6" x14ac:dyDescent="0.3">
      <c r="A43" s="15" t="s">
        <v>26</v>
      </c>
      <c r="B43" s="14" t="s">
        <v>59</v>
      </c>
    </row>
    <row r="44" spans="1:6" x14ac:dyDescent="0.3">
      <c r="B44" s="3" t="s">
        <v>166</v>
      </c>
    </row>
    <row r="46" spans="1:6" x14ac:dyDescent="0.3">
      <c r="B46" s="7" t="s">
        <v>71</v>
      </c>
      <c r="C46" s="3" t="s">
        <v>20</v>
      </c>
      <c r="D46" s="5">
        <v>4</v>
      </c>
      <c r="F46" s="57">
        <f>+$D46*E46</f>
        <v>0</v>
      </c>
    </row>
    <row r="48" spans="1:6" x14ac:dyDescent="0.3">
      <c r="A48" s="15" t="s">
        <v>27</v>
      </c>
      <c r="B48" s="14" t="s">
        <v>60</v>
      </c>
    </row>
    <row r="49" spans="1:6" ht="231" customHeight="1" x14ac:dyDescent="0.3">
      <c r="B49" s="54" t="s">
        <v>167</v>
      </c>
      <c r="C49" s="54"/>
      <c r="D49" s="54"/>
      <c r="E49" s="58"/>
    </row>
    <row r="51" spans="1:6" x14ac:dyDescent="0.3">
      <c r="B51" s="7" t="s">
        <v>72</v>
      </c>
      <c r="C51" s="3" t="s">
        <v>20</v>
      </c>
      <c r="D51" s="5">
        <v>1</v>
      </c>
      <c r="F51" s="57">
        <f>+$D51*E51</f>
        <v>0</v>
      </c>
    </row>
    <row r="53" spans="1:6" x14ac:dyDescent="0.3">
      <c r="A53" s="15" t="s">
        <v>28</v>
      </c>
      <c r="B53" s="3" t="s">
        <v>61</v>
      </c>
    </row>
    <row r="54" spans="1:6" x14ac:dyDescent="0.3">
      <c r="B54" s="3" t="s">
        <v>29</v>
      </c>
    </row>
    <row r="56" spans="1:6" x14ac:dyDescent="0.3">
      <c r="B56" s="7" t="s">
        <v>73</v>
      </c>
      <c r="C56" s="3" t="s">
        <v>20</v>
      </c>
      <c r="D56" s="5">
        <v>6</v>
      </c>
      <c r="F56" s="57">
        <f>+$D56*E56</f>
        <v>0</v>
      </c>
    </row>
    <row r="58" spans="1:6" x14ac:dyDescent="0.3">
      <c r="A58" s="15" t="s">
        <v>30</v>
      </c>
      <c r="B58" s="14" t="s">
        <v>62</v>
      </c>
    </row>
    <row r="59" spans="1:6" x14ac:dyDescent="0.3">
      <c r="B59" s="3" t="s">
        <v>168</v>
      </c>
    </row>
    <row r="61" spans="1:6" x14ac:dyDescent="0.3">
      <c r="B61" s="7" t="s">
        <v>74</v>
      </c>
      <c r="C61" s="3" t="s">
        <v>20</v>
      </c>
      <c r="D61" s="5">
        <v>2</v>
      </c>
      <c r="F61" s="57">
        <f>+$D61*E61</f>
        <v>0</v>
      </c>
    </row>
    <row r="63" spans="1:6" x14ac:dyDescent="0.3">
      <c r="A63" s="15" t="s">
        <v>31</v>
      </c>
      <c r="B63" s="14" t="s">
        <v>63</v>
      </c>
    </row>
    <row r="64" spans="1:6" ht="33" x14ac:dyDescent="0.3">
      <c r="B64" s="54" t="s">
        <v>88</v>
      </c>
      <c r="C64" s="54"/>
      <c r="D64" s="54"/>
      <c r="E64" s="58"/>
    </row>
    <row r="66" spans="1:6" x14ac:dyDescent="0.3">
      <c r="B66" s="7" t="s">
        <v>75</v>
      </c>
      <c r="C66" s="3" t="s">
        <v>20</v>
      </c>
      <c r="D66" s="5">
        <v>2</v>
      </c>
      <c r="F66" s="57">
        <f>+$D66*E66</f>
        <v>0</v>
      </c>
    </row>
    <row r="68" spans="1:6" x14ac:dyDescent="0.3">
      <c r="A68" s="15" t="s">
        <v>32</v>
      </c>
      <c r="B68" s="14" t="s">
        <v>64</v>
      </c>
    </row>
    <row r="69" spans="1:6" ht="33.75" customHeight="1" x14ac:dyDescent="0.3">
      <c r="B69" s="54" t="s">
        <v>33</v>
      </c>
      <c r="C69" s="54"/>
      <c r="D69" s="54"/>
      <c r="E69" s="58"/>
    </row>
    <row r="71" spans="1:6" x14ac:dyDescent="0.3">
      <c r="B71" s="7" t="s">
        <v>76</v>
      </c>
      <c r="C71" s="3" t="s">
        <v>20</v>
      </c>
      <c r="D71" s="5">
        <v>2</v>
      </c>
      <c r="F71" s="57">
        <f>+$D71*E71</f>
        <v>0</v>
      </c>
    </row>
    <row r="73" spans="1:6" x14ac:dyDescent="0.3">
      <c r="A73" s="15" t="s">
        <v>34</v>
      </c>
      <c r="B73" s="17" t="s">
        <v>65</v>
      </c>
    </row>
    <row r="74" spans="1:6" ht="259.5" customHeight="1" x14ac:dyDescent="0.3">
      <c r="B74" s="54" t="s">
        <v>174</v>
      </c>
      <c r="C74" s="54"/>
      <c r="D74" s="54"/>
      <c r="E74" s="58"/>
    </row>
    <row r="76" spans="1:6" x14ac:dyDescent="0.3">
      <c r="B76" s="9" t="s">
        <v>35</v>
      </c>
    </row>
    <row r="77" spans="1:6" x14ac:dyDescent="0.3">
      <c r="B77" s="7" t="s">
        <v>77</v>
      </c>
      <c r="C77" s="3" t="s">
        <v>20</v>
      </c>
      <c r="D77" s="5">
        <v>1</v>
      </c>
      <c r="F77" s="57">
        <f>+$D77*E77</f>
        <v>0</v>
      </c>
    </row>
    <row r="79" spans="1:6" x14ac:dyDescent="0.3">
      <c r="A79" s="15" t="s">
        <v>36</v>
      </c>
      <c r="B79" s="17" t="s">
        <v>79</v>
      </c>
    </row>
    <row r="80" spans="1:6" ht="162" customHeight="1" x14ac:dyDescent="0.3">
      <c r="B80" s="54" t="s">
        <v>169</v>
      </c>
      <c r="C80" s="54"/>
      <c r="D80" s="54"/>
      <c r="E80" s="58"/>
    </row>
    <row r="82" spans="1:6" x14ac:dyDescent="0.3">
      <c r="B82" s="7" t="s">
        <v>37</v>
      </c>
    </row>
    <row r="84" spans="1:6" x14ac:dyDescent="0.3">
      <c r="B84" s="52" t="s">
        <v>80</v>
      </c>
    </row>
    <row r="85" spans="1:6" x14ac:dyDescent="0.3">
      <c r="B85" s="53" t="s">
        <v>81</v>
      </c>
    </row>
    <row r="86" spans="1:6" x14ac:dyDescent="0.3">
      <c r="B86" s="53" t="s">
        <v>82</v>
      </c>
    </row>
    <row r="87" spans="1:6" x14ac:dyDescent="0.3">
      <c r="B87" s="53" t="s">
        <v>83</v>
      </c>
    </row>
    <row r="88" spans="1:6" x14ac:dyDescent="0.3">
      <c r="B88" s="7" t="s">
        <v>7</v>
      </c>
      <c r="C88" s="3" t="s">
        <v>6</v>
      </c>
      <c r="D88" s="5">
        <v>7</v>
      </c>
      <c r="F88" s="57">
        <f>+$D88*E88</f>
        <v>0</v>
      </c>
    </row>
    <row r="90" spans="1:6" x14ac:dyDescent="0.3">
      <c r="A90" s="15" t="s">
        <v>38</v>
      </c>
      <c r="B90" s="86" t="s">
        <v>170</v>
      </c>
      <c r="C90" s="54"/>
      <c r="D90" s="54"/>
      <c r="E90" s="58"/>
    </row>
    <row r="91" spans="1:6" ht="66" x14ac:dyDescent="0.3">
      <c r="B91" s="54" t="s">
        <v>171</v>
      </c>
      <c r="C91" s="54"/>
      <c r="D91" s="54"/>
      <c r="E91" s="58"/>
    </row>
    <row r="93" spans="1:6" x14ac:dyDescent="0.3">
      <c r="B93" s="7" t="s">
        <v>39</v>
      </c>
    </row>
    <row r="94" spans="1:6" x14ac:dyDescent="0.3">
      <c r="B94" s="7" t="s">
        <v>78</v>
      </c>
      <c r="C94" s="3" t="s">
        <v>6</v>
      </c>
      <c r="D94" s="5">
        <v>2</v>
      </c>
      <c r="F94" s="57">
        <f>+$D94*E94</f>
        <v>0</v>
      </c>
    </row>
    <row r="96" spans="1:6" x14ac:dyDescent="0.3">
      <c r="A96" s="15" t="s">
        <v>41</v>
      </c>
      <c r="B96" s="86" t="s">
        <v>42</v>
      </c>
      <c r="C96" s="86"/>
      <c r="D96" s="86"/>
      <c r="E96" s="86"/>
    </row>
    <row r="97" spans="1:6" ht="42" customHeight="1" x14ac:dyDescent="0.3">
      <c r="B97" s="54" t="s">
        <v>172</v>
      </c>
      <c r="C97" s="54"/>
      <c r="D97" s="54"/>
      <c r="E97" s="58"/>
    </row>
    <row r="99" spans="1:6" x14ac:dyDescent="0.3">
      <c r="C99" s="3" t="s">
        <v>6</v>
      </c>
      <c r="D99" s="5">
        <v>2</v>
      </c>
      <c r="F99" s="57">
        <f>+$D99*E99</f>
        <v>0</v>
      </c>
    </row>
    <row r="101" spans="1:6" x14ac:dyDescent="0.3">
      <c r="A101" s="15" t="s">
        <v>43</v>
      </c>
      <c r="B101" s="86" t="s">
        <v>44</v>
      </c>
      <c r="C101" s="86"/>
      <c r="D101" s="86"/>
      <c r="E101" s="86"/>
    </row>
    <row r="102" spans="1:6" ht="39.75" customHeight="1" x14ac:dyDescent="0.3">
      <c r="B102" s="54" t="s">
        <v>173</v>
      </c>
    </row>
    <row r="104" spans="1:6" x14ac:dyDescent="0.3">
      <c r="C104" s="3" t="s">
        <v>6</v>
      </c>
      <c r="D104" s="5">
        <v>1</v>
      </c>
      <c r="F104" s="57">
        <f>+$D104*E104</f>
        <v>0</v>
      </c>
    </row>
    <row r="107" spans="1:6" ht="26.25" customHeight="1" thickBot="1" x14ac:dyDescent="0.35">
      <c r="B107" s="48" t="s">
        <v>57</v>
      </c>
      <c r="C107" s="49"/>
      <c r="D107" s="50"/>
      <c r="E107" s="60"/>
      <c r="F107" s="60">
        <f>SUM(F10:F106)</f>
        <v>0</v>
      </c>
    </row>
    <row r="108" spans="1:6" ht="17.25" thickTop="1" x14ac:dyDescent="0.3"/>
  </sheetData>
  <pageMargins left="0.9055118110236221" right="0.19685039370078741" top="0.59055118110236227" bottom="0.39370078740157483" header="0.11811023622047245" footer="0.31496062992125984"/>
  <pageSetup paperSize="9" orientation="portrait" r:id="rId1"/>
  <headerFooter>
    <oddHeader>&amp;A</oddHeader>
    <oddFooter>Stran &amp;P od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2460F-4FE0-450E-9905-4BEFC087BA32}">
  <sheetPr>
    <pageSetUpPr fitToPage="1"/>
  </sheetPr>
  <dimension ref="A1:H115"/>
  <sheetViews>
    <sheetView showZeros="0" topLeftCell="A2" workbookViewId="0">
      <pane ySplit="3" topLeftCell="A107" activePane="bottomLeft" state="frozen"/>
      <selection activeCell="A4" sqref="A4"/>
      <selection pane="bottomLeft" activeCell="E9" sqref="E9:E112"/>
    </sheetView>
  </sheetViews>
  <sheetFormatPr defaultColWidth="9.140625" defaultRowHeight="16.5" x14ac:dyDescent="0.3"/>
  <cols>
    <col min="1" max="1" width="4.7109375" style="15" customWidth="1"/>
    <col min="2" max="2" width="44.28515625" style="54" customWidth="1"/>
    <col min="3" max="3" width="3.5703125" style="3" customWidth="1"/>
    <col min="4" max="4" width="10.7109375" style="61" customWidth="1"/>
    <col min="5" max="6" width="12.7109375" style="62" customWidth="1"/>
    <col min="7" max="16384" width="9.140625" style="3"/>
  </cols>
  <sheetData>
    <row r="1" spans="1:6" hidden="1" x14ac:dyDescent="0.3"/>
    <row r="2" spans="1:6" ht="18" x14ac:dyDescent="0.3">
      <c r="A2" s="63" t="s">
        <v>89</v>
      </c>
      <c r="B2" s="64" t="s">
        <v>90</v>
      </c>
    </row>
    <row r="4" spans="1:6" x14ac:dyDescent="0.3">
      <c r="B4" s="65" t="s">
        <v>0</v>
      </c>
      <c r="C4" s="1" t="s">
        <v>1</v>
      </c>
      <c r="D4" s="66" t="s">
        <v>2</v>
      </c>
      <c r="E4" s="67" t="s">
        <v>91</v>
      </c>
      <c r="F4" s="67" t="s">
        <v>4</v>
      </c>
    </row>
    <row r="5" spans="1:6" x14ac:dyDescent="0.3">
      <c r="B5" s="54" t="s">
        <v>92</v>
      </c>
    </row>
    <row r="7" spans="1:6" x14ac:dyDescent="0.3">
      <c r="A7" s="68" t="s">
        <v>93</v>
      </c>
      <c r="B7" s="68" t="s">
        <v>94</v>
      </c>
      <c r="C7" s="69"/>
    </row>
    <row r="8" spans="1:6" x14ac:dyDescent="0.3">
      <c r="A8" s="68"/>
      <c r="B8" s="68"/>
      <c r="C8" s="69"/>
    </row>
    <row r="9" spans="1:6" x14ac:dyDescent="0.3">
      <c r="A9" s="70" t="s">
        <v>16</v>
      </c>
      <c r="B9" s="70" t="s">
        <v>95</v>
      </c>
      <c r="C9" s="69" t="s">
        <v>20</v>
      </c>
      <c r="D9" s="61">
        <v>1</v>
      </c>
      <c r="F9" s="71">
        <f>$D9*E9</f>
        <v>0</v>
      </c>
    </row>
    <row r="10" spans="1:6" x14ac:dyDescent="0.3">
      <c r="A10" s="70"/>
      <c r="B10" s="72" t="s">
        <v>96</v>
      </c>
      <c r="C10" s="69"/>
      <c r="F10" s="71"/>
    </row>
    <row r="11" spans="1:6" ht="66" x14ac:dyDescent="0.3">
      <c r="A11" s="70"/>
      <c r="B11" s="72" t="s">
        <v>97</v>
      </c>
      <c r="C11" s="69"/>
      <c r="F11" s="71"/>
    </row>
    <row r="12" spans="1:6" x14ac:dyDescent="0.3">
      <c r="A12" s="70"/>
      <c r="B12" s="72" t="s">
        <v>98</v>
      </c>
      <c r="C12" s="69"/>
      <c r="F12" s="71"/>
    </row>
    <row r="13" spans="1:6" ht="66" x14ac:dyDescent="0.3">
      <c r="A13" s="70"/>
      <c r="B13" s="72" t="s">
        <v>178</v>
      </c>
      <c r="C13" s="69"/>
      <c r="F13" s="71"/>
    </row>
    <row r="14" spans="1:6" ht="33" x14ac:dyDescent="0.3">
      <c r="A14" s="70"/>
      <c r="B14" s="72" t="s">
        <v>99</v>
      </c>
      <c r="C14" s="69"/>
      <c r="F14" s="71"/>
    </row>
    <row r="15" spans="1:6" ht="33" x14ac:dyDescent="0.3">
      <c r="A15" s="70"/>
      <c r="B15" s="72" t="s">
        <v>100</v>
      </c>
      <c r="C15" s="69"/>
      <c r="F15" s="71"/>
    </row>
    <row r="16" spans="1:6" ht="33" x14ac:dyDescent="0.3">
      <c r="A16" s="70"/>
      <c r="B16" s="72" t="s">
        <v>101</v>
      </c>
      <c r="C16" s="69"/>
      <c r="F16" s="71"/>
    </row>
    <row r="17" spans="1:8" ht="49.5" x14ac:dyDescent="0.3">
      <c r="A17" s="70"/>
      <c r="B17" s="72" t="s">
        <v>102</v>
      </c>
      <c r="C17" s="69"/>
      <c r="F17" s="71"/>
    </row>
    <row r="18" spans="1:8" x14ac:dyDescent="0.3">
      <c r="A18" s="68"/>
      <c r="B18" s="68"/>
      <c r="C18" s="69"/>
      <c r="F18" s="71"/>
    </row>
    <row r="19" spans="1:8" x14ac:dyDescent="0.3">
      <c r="A19" s="70" t="s">
        <v>9</v>
      </c>
      <c r="B19" s="70" t="s">
        <v>103</v>
      </c>
      <c r="C19" s="69" t="s">
        <v>20</v>
      </c>
      <c r="D19" s="61">
        <v>1</v>
      </c>
      <c r="F19" s="71">
        <f>$D19*E19</f>
        <v>0</v>
      </c>
    </row>
    <row r="20" spans="1:8" ht="66" x14ac:dyDescent="0.3">
      <c r="A20" s="70"/>
      <c r="B20" s="72" t="s">
        <v>104</v>
      </c>
      <c r="C20" s="69"/>
      <c r="F20" s="71"/>
    </row>
    <row r="21" spans="1:8" ht="33" x14ac:dyDescent="0.3">
      <c r="A21" s="70"/>
      <c r="B21" s="72" t="s">
        <v>105</v>
      </c>
      <c r="C21" s="69"/>
      <c r="F21" s="71"/>
    </row>
    <row r="22" spans="1:8" x14ac:dyDescent="0.3">
      <c r="A22" s="70"/>
      <c r="B22" s="72" t="s">
        <v>106</v>
      </c>
      <c r="C22" s="69"/>
      <c r="F22" s="71"/>
    </row>
    <row r="23" spans="1:8" ht="66" x14ac:dyDescent="0.3">
      <c r="A23" s="70"/>
      <c r="B23" s="72" t="s">
        <v>179</v>
      </c>
      <c r="C23" s="69"/>
      <c r="F23" s="71"/>
    </row>
    <row r="24" spans="1:8" ht="33" x14ac:dyDescent="0.3">
      <c r="A24" s="70"/>
      <c r="B24" s="72" t="s">
        <v>107</v>
      </c>
      <c r="C24" s="69"/>
      <c r="F24" s="71"/>
    </row>
    <row r="25" spans="1:8" ht="33" x14ac:dyDescent="0.3">
      <c r="A25" s="70"/>
      <c r="B25" s="72" t="s">
        <v>100</v>
      </c>
      <c r="C25" s="69"/>
      <c r="F25" s="71"/>
    </row>
    <row r="26" spans="1:8" ht="33" x14ac:dyDescent="0.3">
      <c r="A26" s="70"/>
      <c r="B26" s="72" t="s">
        <v>101</v>
      </c>
      <c r="C26" s="69"/>
      <c r="F26" s="71"/>
    </row>
    <row r="27" spans="1:8" x14ac:dyDescent="0.3">
      <c r="A27" s="70"/>
      <c r="B27" s="72"/>
      <c r="C27" s="69"/>
      <c r="F27" s="71"/>
    </row>
    <row r="28" spans="1:8" s="90" customFormat="1" ht="165" x14ac:dyDescent="0.3">
      <c r="A28" s="88" t="s">
        <v>184</v>
      </c>
      <c r="B28" s="89" t="s">
        <v>185</v>
      </c>
      <c r="C28" s="69" t="s">
        <v>20</v>
      </c>
      <c r="D28" s="61">
        <v>1</v>
      </c>
      <c r="E28" s="62"/>
      <c r="F28" s="71">
        <f>$D28*E28</f>
        <v>0</v>
      </c>
      <c r="H28" s="91"/>
    </row>
    <row r="29" spans="1:8" s="90" customFormat="1" x14ac:dyDescent="0.3">
      <c r="A29" s="92"/>
      <c r="B29" s="89"/>
      <c r="C29" s="93"/>
      <c r="D29" s="94"/>
      <c r="E29" s="91"/>
      <c r="F29" s="91"/>
      <c r="H29" s="91"/>
    </row>
    <row r="30" spans="1:8" s="90" customFormat="1" ht="132" x14ac:dyDescent="0.3">
      <c r="A30" s="92" t="s">
        <v>186</v>
      </c>
      <c r="B30" s="89" t="s">
        <v>187</v>
      </c>
      <c r="C30" s="69" t="s">
        <v>20</v>
      </c>
      <c r="D30" s="61">
        <v>1</v>
      </c>
      <c r="E30" s="62"/>
      <c r="F30" s="71">
        <f>$D30*E30</f>
        <v>0</v>
      </c>
      <c r="H30" s="91"/>
    </row>
    <row r="31" spans="1:8" x14ac:dyDescent="0.3">
      <c r="A31" s="68"/>
      <c r="B31" s="68"/>
      <c r="C31" s="69"/>
      <c r="F31" s="71"/>
    </row>
    <row r="32" spans="1:8" x14ac:dyDescent="0.3">
      <c r="A32" s="68" t="s">
        <v>108</v>
      </c>
      <c r="B32" s="68" t="s">
        <v>109</v>
      </c>
      <c r="C32" s="69"/>
      <c r="F32" s="71"/>
    </row>
    <row r="33" spans="1:6" x14ac:dyDescent="0.3">
      <c r="A33" s="68"/>
      <c r="B33" s="68"/>
      <c r="C33" s="69"/>
      <c r="F33" s="71"/>
    </row>
    <row r="34" spans="1:6" ht="99" x14ac:dyDescent="0.3">
      <c r="A34" s="70"/>
      <c r="B34" s="70" t="s">
        <v>180</v>
      </c>
      <c r="C34" s="69"/>
      <c r="F34" s="71"/>
    </row>
    <row r="35" spans="1:6" x14ac:dyDescent="0.3">
      <c r="A35" s="70"/>
      <c r="B35" s="70"/>
      <c r="C35" s="69"/>
      <c r="F35" s="71"/>
    </row>
    <row r="36" spans="1:6" x14ac:dyDescent="0.3">
      <c r="A36" s="70" t="s">
        <v>16</v>
      </c>
      <c r="B36" s="70" t="s">
        <v>110</v>
      </c>
      <c r="C36" s="69" t="s">
        <v>20</v>
      </c>
      <c r="D36" s="61">
        <v>1</v>
      </c>
      <c r="F36" s="71">
        <f>$D36*E36</f>
        <v>0</v>
      </c>
    </row>
    <row r="37" spans="1:6" x14ac:dyDescent="0.3">
      <c r="A37" s="70"/>
      <c r="B37" s="70" t="s">
        <v>111</v>
      </c>
      <c r="C37" s="69"/>
      <c r="F37" s="71"/>
    </row>
    <row r="38" spans="1:6" x14ac:dyDescent="0.3">
      <c r="A38" s="70"/>
      <c r="B38" s="70" t="s">
        <v>112</v>
      </c>
      <c r="C38" s="69"/>
      <c r="F38" s="71"/>
    </row>
    <row r="39" spans="1:6" x14ac:dyDescent="0.3">
      <c r="A39" s="84"/>
      <c r="B39" s="70"/>
      <c r="C39" s="69"/>
      <c r="F39" s="71"/>
    </row>
    <row r="40" spans="1:6" x14ac:dyDescent="0.3">
      <c r="A40" s="70" t="s">
        <v>9</v>
      </c>
      <c r="B40" s="70" t="s">
        <v>113</v>
      </c>
      <c r="C40" s="69" t="s">
        <v>20</v>
      </c>
      <c r="D40" s="61">
        <v>1</v>
      </c>
      <c r="F40" s="71">
        <f>$D40*E40</f>
        <v>0</v>
      </c>
    </row>
    <row r="41" spans="1:6" ht="66" x14ac:dyDescent="0.3">
      <c r="A41" s="70"/>
      <c r="B41" s="72" t="s">
        <v>114</v>
      </c>
      <c r="C41" s="69"/>
      <c r="F41" s="71"/>
    </row>
    <row r="42" spans="1:6" x14ac:dyDescent="0.3">
      <c r="A42" s="70"/>
      <c r="B42" s="70" t="s">
        <v>115</v>
      </c>
      <c r="C42" s="69"/>
      <c r="F42" s="71"/>
    </row>
    <row r="43" spans="1:6" x14ac:dyDescent="0.3">
      <c r="A43" s="70"/>
      <c r="B43" s="70"/>
      <c r="C43" s="69"/>
      <c r="F43" s="71"/>
    </row>
    <row r="44" spans="1:6" x14ac:dyDescent="0.3">
      <c r="A44" s="70" t="s">
        <v>13</v>
      </c>
      <c r="B44" s="70" t="s">
        <v>116</v>
      </c>
      <c r="C44" s="69" t="s">
        <v>20</v>
      </c>
      <c r="D44" s="61">
        <v>1</v>
      </c>
      <c r="F44" s="71">
        <f>$D44*E44</f>
        <v>0</v>
      </c>
    </row>
    <row r="45" spans="1:6" x14ac:dyDescent="0.3">
      <c r="A45" s="70"/>
      <c r="B45" s="70" t="s">
        <v>117</v>
      </c>
      <c r="C45" s="69"/>
      <c r="F45" s="71"/>
    </row>
    <row r="46" spans="1:6" x14ac:dyDescent="0.3">
      <c r="A46" s="70"/>
      <c r="B46" s="70" t="s">
        <v>188</v>
      </c>
      <c r="C46" s="69"/>
      <c r="F46" s="71"/>
    </row>
    <row r="47" spans="1:6" ht="33" x14ac:dyDescent="0.3">
      <c r="A47" s="70"/>
      <c r="B47" s="70" t="s">
        <v>189</v>
      </c>
      <c r="C47" s="69"/>
      <c r="F47" s="71"/>
    </row>
    <row r="48" spans="1:6" x14ac:dyDescent="0.3">
      <c r="A48" s="70"/>
      <c r="B48" s="70" t="s">
        <v>118</v>
      </c>
      <c r="C48" s="69"/>
      <c r="F48" s="71"/>
    </row>
    <row r="49" spans="1:6" ht="33" x14ac:dyDescent="0.3">
      <c r="A49" s="70"/>
      <c r="B49" s="72" t="s">
        <v>190</v>
      </c>
      <c r="C49" s="69"/>
      <c r="F49" s="71"/>
    </row>
    <row r="50" spans="1:6" x14ac:dyDescent="0.3">
      <c r="A50" s="70"/>
      <c r="B50" s="70" t="s">
        <v>119</v>
      </c>
      <c r="C50" s="69"/>
      <c r="F50" s="71"/>
    </row>
    <row r="51" spans="1:6" x14ac:dyDescent="0.3">
      <c r="A51" s="70"/>
      <c r="B51" s="85" t="s">
        <v>120</v>
      </c>
      <c r="C51" s="69"/>
      <c r="F51" s="71"/>
    </row>
    <row r="52" spans="1:6" x14ac:dyDescent="0.3">
      <c r="A52" s="70"/>
      <c r="B52" s="73" t="s">
        <v>121</v>
      </c>
      <c r="C52" s="69"/>
      <c r="F52" s="71"/>
    </row>
    <row r="53" spans="1:6" x14ac:dyDescent="0.3">
      <c r="A53" s="70"/>
      <c r="B53" s="70"/>
      <c r="C53" s="69"/>
      <c r="F53" s="71"/>
    </row>
    <row r="54" spans="1:6" x14ac:dyDescent="0.3">
      <c r="A54" s="70" t="s">
        <v>25</v>
      </c>
      <c r="B54" s="70" t="s">
        <v>122</v>
      </c>
      <c r="C54" s="69" t="s">
        <v>20</v>
      </c>
      <c r="D54" s="61">
        <v>1</v>
      </c>
      <c r="F54" s="71">
        <f>$D54*E54</f>
        <v>0</v>
      </c>
    </row>
    <row r="55" spans="1:6" x14ac:dyDescent="0.3">
      <c r="A55" s="70"/>
      <c r="B55" s="70" t="s">
        <v>123</v>
      </c>
      <c r="C55" s="69"/>
      <c r="F55" s="71"/>
    </row>
    <row r="56" spans="1:6" ht="33" x14ac:dyDescent="0.3">
      <c r="A56" s="70"/>
      <c r="B56" s="70" t="s">
        <v>124</v>
      </c>
      <c r="C56" s="69"/>
      <c r="F56" s="71"/>
    </row>
    <row r="57" spans="1:6" x14ac:dyDescent="0.3">
      <c r="A57" s="70"/>
      <c r="B57" s="70" t="s">
        <v>119</v>
      </c>
      <c r="C57" s="69"/>
      <c r="F57" s="71"/>
    </row>
    <row r="58" spans="1:6" x14ac:dyDescent="0.3">
      <c r="A58" s="70"/>
      <c r="B58" s="70"/>
      <c r="C58" s="69"/>
      <c r="F58" s="71"/>
    </row>
    <row r="59" spans="1:6" x14ac:dyDescent="0.3">
      <c r="A59" s="70" t="s">
        <v>26</v>
      </c>
      <c r="B59" s="70" t="s">
        <v>125</v>
      </c>
      <c r="C59" s="69" t="s">
        <v>20</v>
      </c>
      <c r="D59" s="61">
        <v>1</v>
      </c>
      <c r="F59" s="71">
        <f>$D59*E59</f>
        <v>0</v>
      </c>
    </row>
    <row r="60" spans="1:6" x14ac:dyDescent="0.3">
      <c r="A60" s="70"/>
      <c r="B60" s="70" t="s">
        <v>126</v>
      </c>
      <c r="C60" s="69"/>
      <c r="F60" s="71"/>
    </row>
    <row r="61" spans="1:6" x14ac:dyDescent="0.3">
      <c r="A61" s="70"/>
      <c r="B61" s="70" t="s">
        <v>127</v>
      </c>
      <c r="C61" s="69"/>
      <c r="F61" s="71"/>
    </row>
    <row r="62" spans="1:6" x14ac:dyDescent="0.3">
      <c r="A62" s="70"/>
      <c r="B62" s="70" t="s">
        <v>128</v>
      </c>
      <c r="C62" s="69"/>
      <c r="F62" s="71"/>
    </row>
    <row r="63" spans="1:6" ht="33" x14ac:dyDescent="0.3">
      <c r="A63" s="84"/>
      <c r="B63" s="72" t="s">
        <v>129</v>
      </c>
      <c r="C63" s="69"/>
      <c r="F63" s="71"/>
    </row>
    <row r="64" spans="1:6" ht="33" x14ac:dyDescent="0.3">
      <c r="A64" s="84"/>
      <c r="B64" s="72" t="s">
        <v>130</v>
      </c>
      <c r="C64" s="69"/>
      <c r="F64" s="71"/>
    </row>
    <row r="65" spans="1:6" x14ac:dyDescent="0.3">
      <c r="A65" s="84"/>
      <c r="B65" s="72"/>
      <c r="C65" s="69"/>
      <c r="F65" s="71"/>
    </row>
    <row r="66" spans="1:6" x14ac:dyDescent="0.3">
      <c r="A66" s="70" t="s">
        <v>27</v>
      </c>
      <c r="B66" s="70" t="s">
        <v>122</v>
      </c>
      <c r="C66" s="69" t="s">
        <v>20</v>
      </c>
      <c r="D66" s="61">
        <v>2</v>
      </c>
      <c r="F66" s="71">
        <f>$D66*E66</f>
        <v>0</v>
      </c>
    </row>
    <row r="67" spans="1:6" x14ac:dyDescent="0.3">
      <c r="A67" s="70"/>
      <c r="B67" s="70" t="s">
        <v>131</v>
      </c>
      <c r="C67" s="69"/>
      <c r="F67" s="71"/>
    </row>
    <row r="68" spans="1:6" x14ac:dyDescent="0.3">
      <c r="A68" s="70"/>
      <c r="B68" s="70" t="s">
        <v>132</v>
      </c>
      <c r="C68" s="69"/>
      <c r="F68" s="71"/>
    </row>
    <row r="69" spans="1:6" x14ac:dyDescent="0.3">
      <c r="A69" s="70"/>
      <c r="B69" s="70" t="s">
        <v>119</v>
      </c>
      <c r="C69" s="69"/>
      <c r="F69" s="71"/>
    </row>
    <row r="70" spans="1:6" ht="33" x14ac:dyDescent="0.3">
      <c r="A70" s="70"/>
      <c r="B70" s="72" t="s">
        <v>133</v>
      </c>
      <c r="C70" s="69"/>
      <c r="F70" s="71"/>
    </row>
    <row r="71" spans="1:6" x14ac:dyDescent="0.3">
      <c r="A71" s="70"/>
      <c r="B71" s="72"/>
      <c r="C71" s="69"/>
      <c r="F71" s="71"/>
    </row>
    <row r="72" spans="1:6" x14ac:dyDescent="0.3">
      <c r="A72" s="68" t="s">
        <v>134</v>
      </c>
      <c r="B72" s="68" t="s">
        <v>135</v>
      </c>
      <c r="C72" s="69"/>
      <c r="F72" s="71"/>
    </row>
    <row r="73" spans="1:6" x14ac:dyDescent="0.3">
      <c r="A73" s="68"/>
      <c r="B73" s="68"/>
      <c r="C73" s="69"/>
      <c r="F73" s="71"/>
    </row>
    <row r="74" spans="1:6" x14ac:dyDescent="0.3">
      <c r="A74" s="70"/>
      <c r="B74" s="73"/>
      <c r="C74" s="69"/>
      <c r="F74" s="71"/>
    </row>
    <row r="75" spans="1:6" x14ac:dyDescent="0.3">
      <c r="A75" s="70" t="s">
        <v>21</v>
      </c>
      <c r="B75" s="74" t="s">
        <v>136</v>
      </c>
      <c r="C75" s="69" t="s">
        <v>20</v>
      </c>
      <c r="D75" s="75">
        <v>2</v>
      </c>
      <c r="F75" s="71">
        <f>$D75*E75</f>
        <v>0</v>
      </c>
    </row>
    <row r="76" spans="1:6" x14ac:dyDescent="0.3">
      <c r="A76" s="70"/>
      <c r="B76" s="74" t="s">
        <v>137</v>
      </c>
      <c r="C76" s="69"/>
      <c r="F76" s="71"/>
    </row>
    <row r="77" spans="1:6" x14ac:dyDescent="0.3">
      <c r="A77" s="70"/>
      <c r="B77" s="74" t="s">
        <v>138</v>
      </c>
      <c r="C77" s="69"/>
      <c r="F77" s="71"/>
    </row>
    <row r="78" spans="1:6" x14ac:dyDescent="0.3">
      <c r="A78" s="70"/>
      <c r="B78" s="74" t="s">
        <v>139</v>
      </c>
      <c r="C78" s="69"/>
      <c r="F78" s="71"/>
    </row>
    <row r="79" spans="1:6" x14ac:dyDescent="0.3">
      <c r="A79" s="70"/>
      <c r="B79" s="74" t="s">
        <v>140</v>
      </c>
      <c r="C79" s="69"/>
      <c r="F79" s="71"/>
    </row>
    <row r="80" spans="1:6" x14ac:dyDescent="0.3">
      <c r="A80" s="70"/>
      <c r="B80" s="70" t="s">
        <v>141</v>
      </c>
      <c r="C80" s="69"/>
      <c r="F80" s="71"/>
    </row>
    <row r="81" spans="1:6" x14ac:dyDescent="0.3">
      <c r="A81" s="70"/>
      <c r="B81" s="74" t="s">
        <v>142</v>
      </c>
      <c r="C81" s="69"/>
      <c r="F81" s="71"/>
    </row>
    <row r="82" spans="1:6" x14ac:dyDescent="0.3">
      <c r="A82" s="70"/>
      <c r="B82" s="74" t="s">
        <v>143</v>
      </c>
      <c r="C82" s="69"/>
      <c r="F82" s="71"/>
    </row>
    <row r="83" spans="1:6" x14ac:dyDescent="0.3">
      <c r="A83" s="70"/>
      <c r="B83" s="74" t="s">
        <v>144</v>
      </c>
      <c r="C83" s="69"/>
      <c r="F83" s="71"/>
    </row>
    <row r="84" spans="1:6" x14ac:dyDescent="0.3">
      <c r="A84" s="70"/>
      <c r="B84" s="74" t="s">
        <v>145</v>
      </c>
      <c r="C84" s="69"/>
      <c r="F84" s="71"/>
    </row>
    <row r="85" spans="1:6" x14ac:dyDescent="0.3">
      <c r="A85" s="70"/>
      <c r="B85" s="76" t="s">
        <v>146</v>
      </c>
      <c r="C85" s="69"/>
      <c r="F85" s="71"/>
    </row>
    <row r="86" spans="1:6" x14ac:dyDescent="0.3">
      <c r="A86" s="70"/>
      <c r="B86" s="70" t="s">
        <v>162</v>
      </c>
      <c r="C86" s="69"/>
      <c r="F86" s="71"/>
    </row>
    <row r="87" spans="1:6" x14ac:dyDescent="0.3">
      <c r="A87" s="70"/>
      <c r="B87" s="70"/>
      <c r="C87" s="69"/>
      <c r="F87" s="71"/>
    </row>
    <row r="88" spans="1:6" x14ac:dyDescent="0.3">
      <c r="A88" s="70" t="s">
        <v>25</v>
      </c>
      <c r="B88" s="70" t="s">
        <v>147</v>
      </c>
      <c r="C88" s="69" t="s">
        <v>20</v>
      </c>
      <c r="D88" s="61">
        <v>1</v>
      </c>
      <c r="F88" s="71">
        <f>$D88*E88</f>
        <v>0</v>
      </c>
    </row>
    <row r="89" spans="1:6" x14ac:dyDescent="0.3">
      <c r="A89" s="70"/>
      <c r="B89" s="70" t="s">
        <v>148</v>
      </c>
      <c r="C89" s="69"/>
      <c r="F89" s="71"/>
    </row>
    <row r="90" spans="1:6" ht="33" x14ac:dyDescent="0.3">
      <c r="A90" s="70"/>
      <c r="B90" s="70" t="s">
        <v>149</v>
      </c>
      <c r="C90" s="69"/>
      <c r="F90" s="71"/>
    </row>
    <row r="91" spans="1:6" x14ac:dyDescent="0.3">
      <c r="A91" s="70"/>
      <c r="B91" s="70" t="s">
        <v>150</v>
      </c>
      <c r="C91" s="69"/>
      <c r="F91" s="71"/>
    </row>
    <row r="92" spans="1:6" x14ac:dyDescent="0.3">
      <c r="A92" s="70"/>
      <c r="B92" s="70"/>
      <c r="C92" s="69"/>
      <c r="F92" s="71"/>
    </row>
    <row r="93" spans="1:6" x14ac:dyDescent="0.3">
      <c r="A93" s="70" t="s">
        <v>26</v>
      </c>
      <c r="B93" s="70" t="s">
        <v>122</v>
      </c>
      <c r="C93" s="69" t="s">
        <v>20</v>
      </c>
      <c r="D93" s="61">
        <v>1</v>
      </c>
      <c r="F93" s="71">
        <f>$D93*E93</f>
        <v>0</v>
      </c>
    </row>
    <row r="94" spans="1:6" x14ac:dyDescent="0.3">
      <c r="A94" s="70"/>
      <c r="B94" s="70" t="s">
        <v>148</v>
      </c>
      <c r="C94" s="69"/>
      <c r="F94" s="71"/>
    </row>
    <row r="95" spans="1:6" x14ac:dyDescent="0.3">
      <c r="A95" s="70"/>
      <c r="B95" s="70" t="s">
        <v>151</v>
      </c>
      <c r="C95" s="69"/>
      <c r="F95" s="71"/>
    </row>
    <row r="96" spans="1:6" x14ac:dyDescent="0.3">
      <c r="A96" s="70"/>
      <c r="B96" s="70" t="s">
        <v>152</v>
      </c>
      <c r="C96" s="69"/>
      <c r="F96" s="71"/>
    </row>
    <row r="97" spans="1:6" x14ac:dyDescent="0.3">
      <c r="A97" s="70"/>
      <c r="B97" s="70" t="s">
        <v>153</v>
      </c>
      <c r="C97" s="69"/>
      <c r="F97" s="71"/>
    </row>
    <row r="98" spans="1:6" x14ac:dyDescent="0.3">
      <c r="A98" s="77"/>
      <c r="B98" s="77"/>
      <c r="C98" s="78"/>
      <c r="F98" s="71"/>
    </row>
    <row r="99" spans="1:6" x14ac:dyDescent="0.3">
      <c r="A99" s="70" t="s">
        <v>27</v>
      </c>
      <c r="B99" s="70" t="s">
        <v>154</v>
      </c>
      <c r="C99" s="78"/>
      <c r="F99" s="71"/>
    </row>
    <row r="100" spans="1:6" ht="247.5" x14ac:dyDescent="0.3">
      <c r="A100" s="77"/>
      <c r="B100" s="70" t="s">
        <v>183</v>
      </c>
      <c r="C100" s="69" t="s">
        <v>20</v>
      </c>
      <c r="D100" s="61">
        <v>1</v>
      </c>
      <c r="F100" s="71">
        <f>$D100*E100</f>
        <v>0</v>
      </c>
    </row>
    <row r="101" spans="1:6" x14ac:dyDescent="0.3">
      <c r="A101" s="77"/>
      <c r="B101" s="77"/>
      <c r="C101" s="78"/>
      <c r="F101" s="71"/>
    </row>
    <row r="102" spans="1:6" x14ac:dyDescent="0.3">
      <c r="A102" s="70" t="s">
        <v>28</v>
      </c>
      <c r="B102" s="70" t="s">
        <v>155</v>
      </c>
      <c r="C102" s="78"/>
      <c r="F102" s="71"/>
    </row>
    <row r="103" spans="1:6" ht="297" x14ac:dyDescent="0.3">
      <c r="A103" s="77"/>
      <c r="B103" s="70" t="s">
        <v>181</v>
      </c>
      <c r="C103" s="69" t="s">
        <v>20</v>
      </c>
      <c r="D103" s="61">
        <v>1</v>
      </c>
      <c r="F103" s="71">
        <f>$D103*E103</f>
        <v>0</v>
      </c>
    </row>
    <row r="104" spans="1:6" x14ac:dyDescent="0.3">
      <c r="A104" s="77"/>
      <c r="B104" s="77"/>
      <c r="C104" s="78"/>
      <c r="F104" s="71"/>
    </row>
    <row r="105" spans="1:6" ht="18" customHeight="1" x14ac:dyDescent="0.3">
      <c r="A105" s="70" t="s">
        <v>30</v>
      </c>
      <c r="B105" s="70" t="s">
        <v>156</v>
      </c>
      <c r="C105" s="78"/>
      <c r="F105" s="71"/>
    </row>
    <row r="106" spans="1:6" ht="264" x14ac:dyDescent="0.3">
      <c r="A106" s="77"/>
      <c r="B106" s="70" t="s">
        <v>182</v>
      </c>
      <c r="C106" s="69" t="s">
        <v>20</v>
      </c>
      <c r="D106" s="61">
        <v>1</v>
      </c>
      <c r="F106" s="71">
        <f>$D106*E106</f>
        <v>0</v>
      </c>
    </row>
    <row r="107" spans="1:6" x14ac:dyDescent="0.3">
      <c r="A107" s="77"/>
      <c r="B107" s="77"/>
      <c r="C107" s="78"/>
      <c r="F107" s="71"/>
    </row>
    <row r="108" spans="1:6" x14ac:dyDescent="0.3">
      <c r="A108" s="68" t="s">
        <v>157</v>
      </c>
      <c r="B108" s="68" t="s">
        <v>158</v>
      </c>
      <c r="C108" s="69"/>
      <c r="F108" s="71"/>
    </row>
    <row r="109" spans="1:6" x14ac:dyDescent="0.3">
      <c r="A109" s="77"/>
      <c r="B109" s="77"/>
      <c r="C109" s="78"/>
      <c r="F109" s="71"/>
    </row>
    <row r="110" spans="1:6" ht="181.5" x14ac:dyDescent="0.3">
      <c r="A110" s="70" t="s">
        <v>16</v>
      </c>
      <c r="B110" s="70" t="s">
        <v>159</v>
      </c>
      <c r="C110" s="69" t="s">
        <v>20</v>
      </c>
      <c r="D110" s="61">
        <v>1</v>
      </c>
      <c r="F110" s="71">
        <f>$D110*E110</f>
        <v>0</v>
      </c>
    </row>
    <row r="111" spans="1:6" x14ac:dyDescent="0.3">
      <c r="A111" s="77"/>
      <c r="B111" s="77"/>
      <c r="C111" s="78"/>
      <c r="F111" s="71"/>
    </row>
    <row r="112" spans="1:6" x14ac:dyDescent="0.3">
      <c r="A112" s="70" t="s">
        <v>9</v>
      </c>
      <c r="B112" s="70" t="s">
        <v>160</v>
      </c>
      <c r="C112" s="69" t="s">
        <v>20</v>
      </c>
      <c r="D112" s="61">
        <v>1</v>
      </c>
      <c r="F112" s="71">
        <f>$D112*E112</f>
        <v>0</v>
      </c>
    </row>
    <row r="113" spans="1:6" x14ac:dyDescent="0.3">
      <c r="A113" s="77"/>
      <c r="B113" s="77"/>
      <c r="C113" s="78"/>
      <c r="F113" s="71"/>
    </row>
    <row r="114" spans="1:6" ht="17.25" thickBot="1" x14ac:dyDescent="0.35">
      <c r="A114" s="79"/>
      <c r="B114" s="80" t="s">
        <v>161</v>
      </c>
      <c r="C114" s="81"/>
      <c r="D114" s="82"/>
      <c r="E114" s="83"/>
      <c r="F114" s="83">
        <f>SUM(F5:F112)</f>
        <v>0</v>
      </c>
    </row>
    <row r="115" spans="1:6" ht="17.25" thickTop="1" x14ac:dyDescent="0.3"/>
  </sheetData>
  <pageMargins left="0.70866141732283472" right="0.70866141732283472" top="0.74803149606299213" bottom="0.74803149606299213" header="0.31496062992125984" footer="0.31496062992125984"/>
  <pageSetup paperSize="9" scale="98" fitToHeight="0" orientation="portrait" horizontalDpi="4294967293" verticalDpi="4294967293" r:id="rId1"/>
  <headerFooter>
    <oddHeader>&amp;A</oddHeader>
    <oddFooter>Stran &amp;P od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3</vt:i4>
      </vt:variant>
      <vt:variant>
        <vt:lpstr>Imenovani obsegi</vt:lpstr>
      </vt:variant>
      <vt:variant>
        <vt:i4>2</vt:i4>
      </vt:variant>
    </vt:vector>
  </HeadingPairs>
  <TitlesOfParts>
    <vt:vector size="5" baseType="lpstr">
      <vt:lpstr>Rekapitulacija OPREMA</vt:lpstr>
      <vt:lpstr>Fiksna arhitekturna oprema 01</vt:lpstr>
      <vt:lpstr>Fiskna arhitekturna oprema 02</vt:lpstr>
      <vt:lpstr>'Fiskna arhitekturna oprema 02'!Področje_tiskanja</vt:lpstr>
      <vt:lpstr>'Fiskna arhitekturna oprema 02'!Tiskanje_naslovov</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Stane Miklavec</dc:creator>
  <cp:lastModifiedBy>Žiga Miklavec</cp:lastModifiedBy>
  <cp:lastPrinted>2019-02-25T09:15:55Z</cp:lastPrinted>
  <dcterms:created xsi:type="dcterms:W3CDTF">2018-10-16T08:26:23Z</dcterms:created>
  <dcterms:modified xsi:type="dcterms:W3CDTF">2019-02-25T11:01:07Z</dcterms:modified>
</cp:coreProperties>
</file>