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9001"/>
  <workbookPr defaultThemeVersion="166925"/>
  <mc:AlternateContent xmlns:mc="http://schemas.openxmlformats.org/markup-compatibility/2006">
    <mc:Choice Requires="x15">
      <x15ac:absPath xmlns:x15ac="http://schemas.microsoft.com/office/spreadsheetml/2010/11/ac" url="C:\Users\zigamiklavec\Google Drive\LG\Projekti 2018\04_Hostel Celica\06_popisi del\Popisis 16.2\Popisi M8_objava portal 19.2\"/>
    </mc:Choice>
  </mc:AlternateContent>
  <bookViews>
    <workbookView xWindow="0" yWindow="0" windowWidth="16380" windowHeight="8190" tabRatio="500" xr2:uid="{00000000-000D-0000-FFFF-FFFF00000000}"/>
  </bookViews>
  <sheets>
    <sheet name="REKAPUTALACIJA" sheetId="1" r:id="rId1"/>
    <sheet name="1_INSTALACIJSKI MATERIAL" sheetId="2" r:id="rId2"/>
    <sheet name="3_ZASILNA RAZSVETLJAVA" sheetId="3" r:id="rId3"/>
    <sheet name="4_RAZDELILNIKI" sheetId="4" r:id="rId4"/>
    <sheet name="5_TELEFONIJA" sheetId="5" r:id="rId5"/>
    <sheet name="6_JAVLJANJE POŽARA" sheetId="6" r:id="rId6"/>
    <sheet name="7 OZVOČENJE" sheetId="7" r:id="rId7"/>
    <sheet name="8 KONTROLA PRISTOPA" sheetId="8" r:id="rId8"/>
    <sheet name="9 CCTV" sheetId="9" r:id="rId9"/>
    <sheet name="10_strelovod" sheetId="10" r:id="rId10"/>
    <sheet name="11_polnilnica" sheetId="11" r:id="rId11"/>
    <sheet name="12_CNS" sheetId="12" r:id="rId12"/>
  </sheets>
  <definedNames>
    <definedName name="_xlnm.Print_Area" localSheetId="1">'1_INSTALACIJSKI MATERIAL'!$A$1:$F$44</definedName>
    <definedName name="_xlnm.Print_Area" localSheetId="9">'10_strelovod'!$A$1:$F$13</definedName>
    <definedName name="_xlnm.Print_Area" localSheetId="11">'12_CNS'!$A$1:$F$12</definedName>
    <definedName name="_xlnm.Print_Area" localSheetId="2">'3_ZASILNA RAZSVETLJAVA'!$A$1:$G$11</definedName>
    <definedName name="_xlnm.Print_Area" localSheetId="3">'4_RAZDELILNIKI'!$A$1:$F$89</definedName>
    <definedName name="_xlnm.Print_Area" localSheetId="4">'5_TELEFONIJA'!$A$1:$F$41</definedName>
    <definedName name="_xlnm.Print_Area" localSheetId="5">'6_JAVLJANJE POŽARA'!$A$1:$F$28</definedName>
    <definedName name="_xlnm.Print_Area" localSheetId="7">'8 KONTROLA PRISTOPA'!$A$1:$F$16</definedName>
    <definedName name="_xlnm.Print_Area" localSheetId="8">'9 CCTV'!$A$1:$F$11</definedName>
  </definedNames>
  <calcPr calcId="171027"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0" i="12" l="1"/>
  <c r="F8" i="12"/>
  <c r="F6" i="12"/>
  <c r="F12" i="12" s="1"/>
  <c r="D17" i="1" s="1"/>
  <c r="G24" i="11"/>
  <c r="G23" i="11"/>
  <c r="G22" i="11"/>
  <c r="G21" i="11"/>
  <c r="G20" i="11"/>
  <c r="G4" i="11"/>
  <c r="F11" i="10"/>
  <c r="F10" i="10"/>
  <c r="F9" i="10"/>
  <c r="F8" i="10"/>
  <c r="F7" i="10"/>
  <c r="F6" i="10"/>
  <c r="F5" i="10"/>
  <c r="F4" i="10"/>
  <c r="D4" i="10"/>
  <c r="F10" i="9"/>
  <c r="F9" i="9"/>
  <c r="F8" i="9"/>
  <c r="F7" i="9"/>
  <c r="F6" i="9"/>
  <c r="F5" i="9"/>
  <c r="F4" i="9"/>
  <c r="F15" i="8"/>
  <c r="F14" i="8"/>
  <c r="F13" i="8"/>
  <c r="F11" i="8"/>
  <c r="F10" i="8"/>
  <c r="F9" i="8"/>
  <c r="F8" i="8"/>
  <c r="F7" i="8"/>
  <c r="F6" i="8"/>
  <c r="F5" i="8"/>
  <c r="F4" i="8"/>
  <c r="F3" i="8"/>
  <c r="F29" i="7"/>
  <c r="F27" i="7"/>
  <c r="F26" i="7"/>
  <c r="F25" i="7"/>
  <c r="F24" i="7"/>
  <c r="F23" i="7"/>
  <c r="F22" i="7"/>
  <c r="F21" i="7"/>
  <c r="F18" i="7"/>
  <c r="F17" i="7"/>
  <c r="F16" i="7"/>
  <c r="F15" i="7"/>
  <c r="F12" i="7"/>
  <c r="F3" i="7"/>
  <c r="F25" i="6"/>
  <c r="F24" i="6"/>
  <c r="F23" i="6"/>
  <c r="F22" i="6"/>
  <c r="A22" i="6"/>
  <c r="A23" i="6" s="1"/>
  <c r="A24" i="6" s="1"/>
  <c r="D18" i="6"/>
  <c r="F18" i="6" s="1"/>
  <c r="F17" i="6"/>
  <c r="F16" i="6"/>
  <c r="D9" i="6"/>
  <c r="F9" i="6" s="1"/>
  <c r="F8" i="6"/>
  <c r="F7" i="6"/>
  <c r="F6" i="6"/>
  <c r="F38" i="5"/>
  <c r="F37" i="5"/>
  <c r="F34" i="5"/>
  <c r="F33" i="5"/>
  <c r="F32" i="5"/>
  <c r="F31" i="5"/>
  <c r="F30" i="5"/>
  <c r="F29" i="5"/>
  <c r="F28" i="5"/>
  <c r="F27" i="5"/>
  <c r="F35" i="5" s="1"/>
  <c r="F23" i="5"/>
  <c r="D20" i="5"/>
  <c r="F20" i="5" s="1"/>
  <c r="F18" i="5"/>
  <c r="F14" i="5"/>
  <c r="D14" i="5"/>
  <c r="F10" i="5"/>
  <c r="F7" i="5"/>
  <c r="F39" i="5" s="1"/>
  <c r="F86" i="4"/>
  <c r="F85" i="4"/>
  <c r="F84" i="4"/>
  <c r="F83" i="4"/>
  <c r="F82" i="4"/>
  <c r="F81" i="4"/>
  <c r="F77" i="4"/>
  <c r="F76" i="4"/>
  <c r="F75" i="4"/>
  <c r="F72" i="4"/>
  <c r="F71" i="4"/>
  <c r="F70" i="4"/>
  <c r="F68" i="4"/>
  <c r="F67" i="4"/>
  <c r="F66" i="4"/>
  <c r="F65" i="4"/>
  <c r="F64" i="4"/>
  <c r="F63" i="4"/>
  <c r="F62" i="4"/>
  <c r="F61" i="4"/>
  <c r="F59" i="4"/>
  <c r="F58" i="4"/>
  <c r="F57" i="4"/>
  <c r="F53" i="4"/>
  <c r="F52" i="4"/>
  <c r="F50" i="4"/>
  <c r="F49" i="4"/>
  <c r="F48" i="4"/>
  <c r="F47" i="4"/>
  <c r="F46" i="4"/>
  <c r="F45" i="4"/>
  <c r="F43" i="4"/>
  <c r="F42" i="4"/>
  <c r="F54" i="4" s="1"/>
  <c r="F38" i="4"/>
  <c r="F37" i="4"/>
  <c r="F35" i="4"/>
  <c r="F34" i="4"/>
  <c r="F33" i="4"/>
  <c r="F32" i="4"/>
  <c r="F31" i="4"/>
  <c r="F30" i="4"/>
  <c r="F29" i="4"/>
  <c r="F28" i="4"/>
  <c r="F27" i="4"/>
  <c r="F39" i="4" s="1"/>
  <c r="F25" i="4"/>
  <c r="F23" i="4"/>
  <c r="F19" i="4"/>
  <c r="F18" i="4"/>
  <c r="F16" i="4"/>
  <c r="F15" i="4"/>
  <c r="F14" i="4"/>
  <c r="F13" i="4"/>
  <c r="F12" i="4"/>
  <c r="F11" i="4"/>
  <c r="F10" i="4"/>
  <c r="F9" i="4"/>
  <c r="F7" i="4"/>
  <c r="F6" i="4"/>
  <c r="F20" i="4" s="1"/>
  <c r="F5" i="4"/>
  <c r="G9" i="3"/>
  <c r="G8" i="3"/>
  <c r="G7" i="3"/>
  <c r="G6" i="3"/>
  <c r="G5" i="3"/>
  <c r="G4" i="3"/>
  <c r="F41" i="2"/>
  <c r="F40" i="2"/>
  <c r="F39" i="2"/>
  <c r="F38" i="2"/>
  <c r="F37" i="2"/>
  <c r="F36" i="2"/>
  <c r="F35" i="2"/>
  <c r="F33" i="2"/>
  <c r="D32" i="2"/>
  <c r="F32" i="2" s="1"/>
  <c r="F30" i="2"/>
  <c r="F29" i="2"/>
  <c r="F28" i="2"/>
  <c r="F27" i="2"/>
  <c r="F26" i="2"/>
  <c r="F24" i="2"/>
  <c r="F23" i="2"/>
  <c r="F22" i="2"/>
  <c r="F20" i="2"/>
  <c r="F18" i="2"/>
  <c r="F17" i="2"/>
  <c r="F16" i="2"/>
  <c r="F15" i="2"/>
  <c r="F13" i="2"/>
  <c r="F12" i="2"/>
  <c r="F11" i="2"/>
  <c r="F10" i="2"/>
  <c r="F9" i="2"/>
  <c r="F8" i="2"/>
  <c r="G26" i="11" l="1"/>
  <c r="D16" i="1" s="1"/>
  <c r="F13" i="10"/>
  <c r="D15" i="1" s="1"/>
  <c r="F11" i="9"/>
  <c r="F30" i="7"/>
  <c r="D12" i="1" s="1"/>
  <c r="F26" i="6"/>
  <c r="G11" i="3"/>
  <c r="D8" i="1" s="1"/>
  <c r="F89" i="4"/>
  <c r="D9" i="1" s="1"/>
  <c r="F10" i="6"/>
  <c r="F11" i="6" s="1"/>
  <c r="F42" i="2"/>
  <c r="F44" i="2" s="1"/>
  <c r="D7" i="1" s="1"/>
  <c r="F41" i="5"/>
  <c r="D10" i="1" s="1"/>
  <c r="F19" i="6"/>
  <c r="F20" i="6" s="1"/>
  <c r="F12" i="8"/>
  <c r="F16" i="8" s="1"/>
  <c r="D13" i="1" l="1"/>
  <c r="D14" i="1"/>
  <c r="F28" i="6"/>
  <c r="D11" i="1" s="1"/>
  <c r="D18" i="1" s="1"/>
</calcChain>
</file>

<file path=xl/sharedStrings.xml><?xml version="1.0" encoding="utf-8"?>
<sst xmlns="http://schemas.openxmlformats.org/spreadsheetml/2006/main" count="572" uniqueCount="247">
  <si>
    <t>4.7 POPIS MATERIALA</t>
  </si>
  <si>
    <t>REKAPITULACIJA ELEKTRO INSATALACIJE</t>
  </si>
  <si>
    <t>INSTALACIJSKI MATERIAL</t>
  </si>
  <si>
    <t>ZASILNA RAZSVETLJAVA</t>
  </si>
  <si>
    <t>RAZDELILNIKI</t>
  </si>
  <si>
    <t>TELEFONIJA</t>
  </si>
  <si>
    <t>JAVLJANJE POŽARA</t>
  </si>
  <si>
    <t>OZVOČENJE</t>
  </si>
  <si>
    <t>KONTROLA PRISTOPA</t>
  </si>
  <si>
    <t>CCTV</t>
  </si>
  <si>
    <t>STRELOVOD</t>
  </si>
  <si>
    <t>POLNILNICA</t>
  </si>
  <si>
    <t>CNS</t>
  </si>
  <si>
    <t>SKUPAJ</t>
  </si>
  <si>
    <t>POZ.</t>
  </si>
  <si>
    <t>OPIS</t>
  </si>
  <si>
    <t>KOLIČINA</t>
  </si>
  <si>
    <t>CENA/KOM</t>
  </si>
  <si>
    <t xml:space="preserve"> </t>
  </si>
  <si>
    <t>Dobava in montaža</t>
  </si>
  <si>
    <t>1.</t>
  </si>
  <si>
    <t xml:space="preserve">Kablasti vodnik s PVC izolacijo in plaščem, položen na kabelske police ali distančnike ali uvlečen v cevi: </t>
  </si>
  <si>
    <r>
      <rPr>
        <sz val="10"/>
        <color rgb="FF000000"/>
        <rFont val="Arial"/>
        <family val="2"/>
        <charset val="238"/>
      </rPr>
      <t>NYM-J-3x1,5mm</t>
    </r>
    <r>
      <rPr>
        <vertAlign val="superscript"/>
        <sz val="10"/>
        <color rgb="FF000000"/>
        <rFont val="Arial"/>
        <family val="2"/>
        <charset val="238"/>
      </rPr>
      <t>2</t>
    </r>
  </si>
  <si>
    <t>m</t>
  </si>
  <si>
    <r>
      <rPr>
        <sz val="10"/>
        <color rgb="FF000000"/>
        <rFont val="Arial"/>
        <family val="2"/>
        <charset val="238"/>
      </rPr>
      <t>NYM-J 4x1,5mm</t>
    </r>
    <r>
      <rPr>
        <vertAlign val="superscript"/>
        <sz val="10"/>
        <color rgb="FF000000"/>
        <rFont val="Arial"/>
        <family val="2"/>
        <charset val="238"/>
      </rPr>
      <t>2</t>
    </r>
  </si>
  <si>
    <r>
      <rPr>
        <sz val="10"/>
        <color rgb="FF000000"/>
        <rFont val="Arial"/>
        <family val="2"/>
        <charset val="238"/>
      </rPr>
      <t>NYM-J 5x2,5mm</t>
    </r>
    <r>
      <rPr>
        <vertAlign val="superscript"/>
        <sz val="10"/>
        <color rgb="FF000000"/>
        <rFont val="Arial"/>
        <family val="2"/>
        <charset val="238"/>
      </rPr>
      <t>2</t>
    </r>
  </si>
  <si>
    <r>
      <rPr>
        <sz val="10"/>
        <color rgb="FF000000"/>
        <rFont val="Arial"/>
        <family val="2"/>
        <charset val="238"/>
      </rPr>
      <t>NYM-J-3x2,5mm</t>
    </r>
    <r>
      <rPr>
        <vertAlign val="superscript"/>
        <sz val="10"/>
        <color rgb="FF000000"/>
        <rFont val="Arial"/>
        <family val="2"/>
        <charset val="238"/>
      </rPr>
      <t xml:space="preserve">2 </t>
    </r>
  </si>
  <si>
    <r>
      <rPr>
        <sz val="10"/>
        <color rgb="FF000000"/>
        <rFont val="Arial"/>
        <family val="2"/>
        <charset val="238"/>
      </rPr>
      <t>NYY-J-5x6mm</t>
    </r>
    <r>
      <rPr>
        <vertAlign val="superscript"/>
        <sz val="10"/>
        <color rgb="FF000000"/>
        <rFont val="Arial"/>
        <family val="2"/>
        <charset val="238"/>
      </rPr>
      <t>2 (klimati)</t>
    </r>
  </si>
  <si>
    <r>
      <rPr>
        <sz val="10"/>
        <color rgb="FF000000"/>
        <rFont val="Arial"/>
        <family val="2"/>
        <charset val="238"/>
      </rPr>
      <t>NYY-J-5x25mm</t>
    </r>
    <r>
      <rPr>
        <vertAlign val="superscript"/>
        <sz val="10"/>
        <color rgb="FF000000"/>
        <rFont val="Arial"/>
        <family val="2"/>
        <charset val="238"/>
      </rPr>
      <t>2 (polnilnice)</t>
    </r>
  </si>
  <si>
    <t>Instalacijske samougasljive PVC cevi položene na distančnike - komplet z dozami:</t>
  </si>
  <si>
    <t>13mm</t>
  </si>
  <si>
    <t>16mm</t>
  </si>
  <si>
    <t>23mm</t>
  </si>
  <si>
    <t>32mm</t>
  </si>
  <si>
    <t>Podometna vtičnica  z zaščitnim kontaktom:</t>
  </si>
  <si>
    <t xml:space="preserve"> 250V, 16A, 1P+N+PE </t>
  </si>
  <si>
    <t>kos</t>
  </si>
  <si>
    <t>Izdelava priključkov električnih aparatov</t>
  </si>
  <si>
    <t>– enofazni</t>
  </si>
  <si>
    <t>– trifazni</t>
  </si>
  <si>
    <t>–konvektorji</t>
  </si>
  <si>
    <t>Podometno stikalo 250V, 10A:</t>
  </si>
  <si>
    <t>navadno</t>
  </si>
  <si>
    <t>dvopolno</t>
  </si>
  <si>
    <t>menjalno</t>
  </si>
  <si>
    <t>križno</t>
  </si>
  <si>
    <t>IR senzor za montažo na strop, radij pokrivanja 10m</t>
  </si>
  <si>
    <t>Nadometni inštalacijski kanali NIK</t>
  </si>
  <si>
    <t>100x60mm</t>
  </si>
  <si>
    <t>40x40mm</t>
  </si>
  <si>
    <t>Doza za potencialno izenačevanje kovinskih mas:</t>
  </si>
  <si>
    <t>PI doza komplet z izdelavo prikljukov ozemljitvenih mas</t>
  </si>
  <si>
    <r>
      <rPr>
        <sz val="10"/>
        <color rgb="FF000000"/>
        <rFont val="Arial"/>
        <family val="2"/>
        <charset val="238"/>
      </rPr>
      <t>P/FY- 4mm</t>
    </r>
    <r>
      <rPr>
        <vertAlign val="superscript"/>
        <sz val="10"/>
        <color rgb="FF000000"/>
        <rFont val="Arial"/>
        <family val="2"/>
        <charset val="238"/>
      </rPr>
      <t>2</t>
    </r>
  </si>
  <si>
    <r>
      <rPr>
        <sz val="10"/>
        <color rgb="FF000000"/>
        <rFont val="Arial"/>
        <family val="2"/>
        <charset val="238"/>
      </rPr>
      <t>P/FY- 16mm</t>
    </r>
    <r>
      <rPr>
        <vertAlign val="superscript"/>
        <sz val="10"/>
        <color rgb="FF000000"/>
        <rFont val="Arial"/>
        <family val="2"/>
        <charset val="238"/>
      </rPr>
      <t>2</t>
    </r>
  </si>
  <si>
    <t>Konstrukcijsko železo in HOP profili</t>
  </si>
  <si>
    <t>kg</t>
  </si>
  <si>
    <t>Protipožarna masa</t>
  </si>
  <si>
    <t>Meritve elektro instalacij</t>
  </si>
  <si>
    <t>kpl</t>
  </si>
  <si>
    <t xml:space="preserve">Pregled obstoječih instalacij in demontaža poškodovane instalacije in odvoz odpadkov na deponijo (instalacije v  kopalnici, kuhinji,  klime mansarda, LAN omrežje, domofonija, zasilna razsvetljava, luči, vtičnice  se demontira , razdelilnike . Po demontaži se ožičenje preveri ali je ustrezno in po potrebi kable ponovno potegne.) </t>
  </si>
  <si>
    <t>ur</t>
  </si>
  <si>
    <t>Drobni material</t>
  </si>
  <si>
    <t>%</t>
  </si>
  <si>
    <t>EUR</t>
  </si>
  <si>
    <t>OZNAKA</t>
  </si>
  <si>
    <t>Z01</t>
  </si>
  <si>
    <t xml:space="preserve">Nadgradna/vgradna svetilka zasilne razsvetljave za osvetljevanje evakuacijskih poti, z LED svetlobnim virom, pripravni spoj, nastavljiva autonomija 1 h in 3 h . kot npr. Beghelli F65 LED AT OPTSE8LTO (19291), 7,5W/LED, IP65+ + 15036 LG VMESNIK 
</t>
  </si>
  <si>
    <t>Z07</t>
  </si>
  <si>
    <t>Nadgradna/vgradna svetilka zasilne razsvetljave za osvetljevanje evakuacijskih poti, z LED svetlobnim virom,trajnem  spoj, nastavljiva autonomija 1 h in 3 h . kot npr.Beghelli F65 LED AT OPTSA8LTO (19294) + Piktogram/Ravno, 7,5W/LED, IP65 + 15036 LG VMESNIK</t>
  </si>
  <si>
    <t>Z08</t>
  </si>
  <si>
    <t xml:space="preserve">Nadgradna/vgradna svetilka zasilne razsvetljave za osvetljevanje evakuacijskih poti, z LED svetlobnim virom, trajni  spoj, nastavljiva autonomija 1 h in 3 h . kot npr.Beghelli F65 LED AT OPTSA8LTO (19294) + Piktogram/Levo oz. Desno, 7,5W/LED, IP65 + 15036 LG VMESNIK </t>
  </si>
  <si>
    <t xml:space="preserve">Nadzorna enota - 9 DIN modul. Modul za nadzor in spremljanje stanja največ 128 svetilk, ki označujejo izhod, zasilnih svetilk ali električnih napajalnikov, ki vsebujejo LOGICA vmesnik ali splošno razsvetljavo z DALI vmesnikom. Ima prikazovalnik z drsnim menijem za vnos parametrov s prikazom na sprednji strani na 2x16 znakov velikem zaslonu in štirimi kontrolnimi gumbi. Povezava z osebnim računalnikom prek USB vhoda, Etherneta, RS232 ali GSM vmesnika. Kot npr. BEGHELLI 12100 LOGICA CENTRALA
</t>
  </si>
  <si>
    <t>Piktogram ( Fotoluminiscenčni)</t>
  </si>
  <si>
    <t>Zagon in konfiguracija vizualizacije varnostne razsvetljave in navezava na obstoječi nadzorni sisem</t>
  </si>
  <si>
    <t>SKUPAJ:</t>
  </si>
  <si>
    <t>RAZDELILNIK SB.PR1</t>
  </si>
  <si>
    <t xml:space="preserve">Omara Schrack CM 6x33TE dimenzije: ŠxVxG :( 750x1070x136) mm,  podometne izvedbe, narejena iz pločevine,  s sistemsko ključavnico - komplet, pobarvan z antistatično barvo, s pritrdilnim in veznim materialom        </t>
  </si>
  <si>
    <t>-glavno stikalo</t>
  </si>
  <si>
    <t>3p,40A, 0-1</t>
  </si>
  <si>
    <t xml:space="preserve">-instalacjiski odklopnik </t>
  </si>
  <si>
    <t>1p,B,10A</t>
  </si>
  <si>
    <t>1p,C,16A</t>
  </si>
  <si>
    <t>3p,C,16A</t>
  </si>
  <si>
    <t>3p,C,25A</t>
  </si>
  <si>
    <t>KZS 10A, B, 30mA</t>
  </si>
  <si>
    <t>KZS 16A, C, 30mA</t>
  </si>
  <si>
    <t>-enokanalna astro ura 1P, 16A</t>
  </si>
  <si>
    <t>-stikalo 1p, 16A 0-1-2</t>
  </si>
  <si>
    <t>-prenapetostna zaščita:</t>
  </si>
  <si>
    <t>PROTECT B2</t>
  </si>
  <si>
    <t>-drobni material</t>
  </si>
  <si>
    <t>RAZDELILNIK SB.PR2-KUHINJA</t>
  </si>
  <si>
    <t xml:space="preserve">Zidna kovinska omara tip WSM z MP, 1V/IP66/V1200xŠ600xG300    tip : WSM1206300    nadometne  izvedbe, narejena iz pločevine,  s sistemsko ključavnico - komplet, pobarvan z antistatično barvo, s pritrdilnim in veznim materialom </t>
  </si>
  <si>
    <t>3p,40A, 1-0-2</t>
  </si>
  <si>
    <t>KZS 32A, C, 30mA</t>
  </si>
  <si>
    <t>-stikalo 1p, 16A 0-1</t>
  </si>
  <si>
    <t>KPL</t>
  </si>
  <si>
    <t>RAZDELILNIK SB.N</t>
  </si>
  <si>
    <t>RAZDELILNIK SB.M</t>
  </si>
  <si>
    <t>STIKALNI TABLO</t>
  </si>
  <si>
    <t>-Stikalni tablo komplet z drobnim in veznim materialom in 8 stikali tip Gewiss</t>
  </si>
  <si>
    <t>-stikala 1p,10A</t>
  </si>
  <si>
    <t>-drobni vezni in spojni material, uvodnice, DIN letve,oznake,…</t>
  </si>
  <si>
    <t>Prireditvene omarice</t>
  </si>
  <si>
    <t>Dobava in montaža prireditvene omarice  tip ROS 11/FI-12  , SEZ</t>
  </si>
  <si>
    <t>-trifazna vtičnica 5P, 32 A, 400V</t>
  </si>
  <si>
    <t>-trifazna vtičnica 5P, 16 A, 400V</t>
  </si>
  <si>
    <t>-enofazna vtičnica 16 A, 230V</t>
  </si>
  <si>
    <t>1p,B,16A</t>
  </si>
  <si>
    <t>Telefonsko-računalniška 2 portna mikrovtičnica  (atestirana)</t>
  </si>
  <si>
    <t xml:space="preserve">- za podometno montažo, kompletno z dozo premera 60mm.     </t>
  </si>
  <si>
    <t>Telefonsko-računalniška 1 portna mikrovtičnica  (atestirana)</t>
  </si>
  <si>
    <t xml:space="preserve">Kabel UTP (Unshielded Twisted Pairs), kapacitete 4x2x0.51mm         </t>
  </si>
  <si>
    <t xml:space="preserve">(4x2x24 AWG), Category 6e, uvlečen v instalacijske cevi    </t>
  </si>
  <si>
    <t xml:space="preserve">uvlečen v instalacijske cevi ali položen na police                 </t>
  </si>
  <si>
    <t xml:space="preserve"> Ozemljitevvozlišča z ozemljitvenim vodnikom uvlečenim v </t>
  </si>
  <si>
    <t xml:space="preserve"> instalacijsko cev:                 </t>
  </si>
  <si>
    <t xml:space="preserve"> P/F-Y 16 mm2              </t>
  </si>
  <si>
    <t>Instalacijska cev fi 16mm, komplet s razvodnicami in pritrdilnim materilom</t>
  </si>
  <si>
    <t xml:space="preserve">Negorljiva masa - kit, za protipožarno tesnenje prehodov       </t>
  </si>
  <si>
    <t xml:space="preserve"> protipožarno tesnenje prehodov kablov med požarnimi sektorji    </t>
  </si>
  <si>
    <t>KV-OMARA</t>
  </si>
  <si>
    <t xml:space="preserve">Zidna mrežna omara, mono, 18HE, 900x600x395 (VxŠxG), IP30 </t>
  </si>
  <si>
    <t>-temperaturni termostat digitalni</t>
  </si>
  <si>
    <t>-hladilna enota dva ventilatorja</t>
  </si>
  <si>
    <t xml:space="preserve">-1U 19" 8x 220V razdelilec </t>
  </si>
  <si>
    <t>-kovinska polica 19" 30kg</t>
  </si>
  <si>
    <t xml:space="preserve">-Stikalni paneli cat 6 24P UTP Brand-Rex </t>
  </si>
  <si>
    <t xml:space="preserve">-1HE 19" organizer vertikalni </t>
  </si>
  <si>
    <t xml:space="preserve">kos </t>
  </si>
  <si>
    <t>-Patch kabli 1 m</t>
  </si>
  <si>
    <t>SKUPAJ KV-OMARA</t>
  </si>
  <si>
    <t xml:space="preserve">Prevezava optičnih kablov iz starega vozlišča na novo vozlišče </t>
  </si>
  <si>
    <t xml:space="preserve">Preizkus, meritve, atesti in spuščanje naprave v delovanje  </t>
  </si>
  <si>
    <t xml:space="preserve">Drobni material  </t>
  </si>
  <si>
    <t>pš</t>
  </si>
  <si>
    <t>1. Oprema požarnega javljanja</t>
  </si>
  <si>
    <t>DH-500
Vzorčna komora, z vgrajenim adresibilnim dimnim optičnim javljalnikom MI-PSE-S2</t>
  </si>
  <si>
    <t xml:space="preserve">MORLEY 1 kanalni izhodni modul za montažo v zanko z ohišjem </t>
  </si>
  <si>
    <t xml:space="preserve">MORLEY 1 kanalni vhodni in izhodni modul za montažo v zanko z ohišjem </t>
  </si>
  <si>
    <t>Označevalna tablice za oznako javljalnika, …</t>
  </si>
  <si>
    <t>Drobni montažni nespecifizirani potrošni material</t>
  </si>
  <si>
    <t>Skupaj oprema</t>
  </si>
  <si>
    <t>2. Inštalacije</t>
  </si>
  <si>
    <t>KabelJE-H(St)H 2x2x0.8 mm FE180/E30,  s polaganjem in požarno odpornim pritrdilnim materialom ( sponke)</t>
  </si>
  <si>
    <t>Kabel NHXH-O 2x1,5 mm2 FE180/E30, ognjeodporen, s polaganjem in požarno odpornim pritrdilnim materialom ( sponke)</t>
  </si>
  <si>
    <t>Zaščitna cev instalacijska PVC cev ɸ 16mm</t>
  </si>
  <si>
    <t>Drobni, nespecificirani, pritrdilni in vezni material</t>
  </si>
  <si>
    <t>Skupaj instalacije</t>
  </si>
  <si>
    <t>3. Storitve</t>
  </si>
  <si>
    <t xml:space="preserve">Montaža opreme na položene instalacije </t>
  </si>
  <si>
    <t xml:space="preserve">Zagon, nastavitve, programiranje in preizkušanje delovanja sistema </t>
  </si>
  <si>
    <t>Tehnični pregled in pridobitev potrdila o brezhibnem delovanju vgrajenega sistema aktivne požarne zaščite in sistema za gašenje s strani pooblaščene fizične ali pravne osebe</t>
  </si>
  <si>
    <t>Predaja sistema in šolanje uporabnika</t>
  </si>
  <si>
    <t>Skupaj storitev</t>
  </si>
  <si>
    <t>Centralna naprava ozvočenja SEA :</t>
  </si>
  <si>
    <t xml:space="preserve"> -</t>
  </si>
  <si>
    <t>Avdio mikserj SMC0468</t>
  </si>
  <si>
    <t>SDA2200- digit. Ojač. 2x100V/200W</t>
  </si>
  <si>
    <t>Internetni radio in USB/mp-3 predvajalnik</t>
  </si>
  <si>
    <t>SVA1200 enota za predposneta avdio sporočila</t>
  </si>
  <si>
    <t>SPU1200/K - enota za napajanje s timerjem za izklop programov v nadstropjih</t>
  </si>
  <si>
    <t>15HE/19"  ohišje za vgradnjo avdio komponent</t>
  </si>
  <si>
    <t>SNO133/A- mikrofon za obvestila, RJ-45 priklop</t>
  </si>
  <si>
    <t>2.</t>
  </si>
  <si>
    <t>Aktivni lokalni avdio vmesnik za priklop mikrofona, računalnika,mp-3 predvajalnika , komplet z vgradno dozo, napajanje iz naprave ozvočenja (SEA)- ZA JEDILNICO</t>
  </si>
  <si>
    <t>3.</t>
  </si>
  <si>
    <t>Zvočni viri</t>
  </si>
  <si>
    <t>SNZ2110 Vgradni stropni zvočnik  10/5W/100V, beli RAL 9010 ali po RAL</t>
  </si>
  <si>
    <t>PB730 nadometni zvočnik 30W/15W/100V-beli ( JEDILNICA)</t>
  </si>
  <si>
    <t>SNZ1070 - nadometni zvočnik - mansarda 10/5W/100V- beli</t>
  </si>
  <si>
    <t>LR100R  lokalni regulator za dozo Fi 80  (JEDILNICA)</t>
  </si>
  <si>
    <t>4.</t>
  </si>
  <si>
    <t>Instalacije in instalacijska dela</t>
  </si>
  <si>
    <t>Odklop obstoječih avdio linij in označevanje</t>
  </si>
  <si>
    <t>Instalacijski kabel PPL 2 x 1,5 mm2                                   cca</t>
  </si>
  <si>
    <t>Instalacijski kabel PPL 3 x 1,5 mm2                                   cca</t>
  </si>
  <si>
    <t>FTP Cat 6  kabel                                                                     cca</t>
  </si>
  <si>
    <t>Izdelava instalacije  nad spuščenim stropom, v instalac. ceveh, po instalacijskih policah</t>
  </si>
  <si>
    <t>Montaža  zvočnikov z izdelavo montažnih odprtin v stropu Fi 193 mm</t>
  </si>
  <si>
    <t>Manipulativni stroški, drobni instalacijski materiali</t>
  </si>
  <si>
    <t>5.</t>
  </si>
  <si>
    <t>Priklop , zagon in nastavitve opreme</t>
  </si>
  <si>
    <t>TSTZ1W-2_Zone Wing krmilnik.                                                      Inteligentna krmilna naprava in komunikacijsko vozlišče. Nizka poraba električne energije, polna podpora IP in montaža DIN rail standard. Povezuje se z Zone Door I/O napravo prek CAN omrežja in krmili do 64 posameznih vrat. 2 splošno-namenska USB vrata za povezljivost prek WiFI oz. mobilnega omrežja ter razširitev spomina.</t>
  </si>
  <si>
    <t>STZ1D_Zone Door I/O naprava.                                                       Optimizirana enota pristopne točke za upravljanje vhodov, izhodov, alarmov, čitalnikov, ključavnic in drugih naprav na vratih. Z gostiteljem se povezuje prek CAN omrežja. Podpira 2 čitalnika, 2 nadzorovana vhoda, 4 tipke za izhod in 4 relejske izhode.</t>
  </si>
  <si>
    <t>Elektro omarica za sistem KP velika Dimenzija 55 x 60 x 14 cm.</t>
  </si>
  <si>
    <t>Napajalnik TDR60-12VK</t>
  </si>
  <si>
    <t>Varovalka za Z1D</t>
  </si>
  <si>
    <t>Brezkontaktni čitalnik iCLASS+Indala SE RP 10</t>
  </si>
  <si>
    <t>Kabel FTP CAT5e 4x2x0,24mm2; kabli položeni večji del po kabelskih policah, deloma pa v PVC inštalacijskih ceveh; s polaganjem</t>
  </si>
  <si>
    <t>PN zaščitne inštalacijske cevi fi 16mm s pritrdilnim priborom      ( predinstalacija za kasnejšo montažo )</t>
  </si>
  <si>
    <t>Montaža opreme na položene instalacije in zaključene kabelske povezave</t>
  </si>
  <si>
    <t>ADS-NVR8-1E/P 8 kanalni mrežni video snemalnik, vgrajen dual-core procesor in Linux operacijski sistem, snemanje do 5Mpix, do 8 IP kamer, max 80Mbps, H.264/MJPEG kompresija, HDMI/VGA video izhoda, 8 kanalni sinhroniziran pogled žive slike, vgrajeno 8-portno POE stikalo, pametno iskanje GRID, 3D inteligentno pozicioniranje z ADS PTZ kamero, podpora IP kamer, ONIF standard 2.3, 1x SATA III Port možnost vgradnje trdega diska do 6TB, 2x USB2.0, podpora P2P in dvosmerne komunikacije, QR koda, teža 0,8 kg. CENA NE VKLJUČUJE TRDEGA DISKA.</t>
  </si>
  <si>
    <t>RADHD4TB trdi disk kapacitete 4 Tbyte, vgrajen in konfiguriran</t>
  </si>
  <si>
    <t>ADS-MCAM-BVFA3E  3MPix PS CMOS, Full HD dome mrežna kamera, H.264 &amp; MJPEG dual stream, maksimalno 20 slik/sek pri 3M (2048x1536) in 25/30 slik/sek pri 1080P (1920x1080), vgrajen objektiv z spremenljivo goriščno razdaljo 2.7mm-12mm, avto fokus, motoriziran objektiv, mesto za SD kartico do 128GB, minimalna osvetlitev 0.1Lux/ F1.4 barvno, 0Lux/ F1.4 IR vključen, črno belo, vgrajene LED diode za delovanje v temi do 30m, protivandalska zaščita IK10, IP67 vgrajen ICR,  PoE(802.3af), IP66, teža 500 g., komplet z podnožjem in ogrevanim ohišjem.</t>
  </si>
  <si>
    <t>ADS-MCAM-DVFA3E  3MPix PS CMOS, Full HD dome mrežna kamera, H.264 &amp; MJPEG dual stream, maksimalno 20 slik/sek pri 3M (2048x1536) in 25/30 slik/sek pri 1080P (1920x1080), vgrajen objektiv z spremenljivo goriščno razdaljo 2.7mm-12mm, avto fokus, motoriziran objektiv, mesto za SD kartico do 128GB, minimalna osvetlitev 0.1Lux/ F1.4 barvno, 0Lux/ F1.4 IR vključen, črno belo, vgrajene LED diode za delovanje v temi do 30m, protivandalska zaščita IK10, IP67 vgrajen ICR, napajanje DC12V, PoE(802.3af), IP66, teža 500 g. Podnožja za vgradnjo: ADS-ACC-PFA131, ADS-ACC-PFA123, ADS-ACC-PFA137, ADS-ACC-PFA152, ADS-ACC-PFB220W</t>
  </si>
  <si>
    <t>Dobava in polaganje FTP CAT6 kabla za priklop kamer na snemalnik</t>
  </si>
  <si>
    <t xml:space="preserve">Montaža kamer in priključitev na snemalnik </t>
  </si>
  <si>
    <t>Parametriranje snemalnika, preizkus delovanja, izobraževanje uporabnika</t>
  </si>
  <si>
    <t>RF žica ø 8mm komplet z izolacijsko negorljivo cevjo, položena pod fasado</t>
  </si>
  <si>
    <t>RF žica ø 8mm položena na strehi kot lovilec, komplet z držali</t>
  </si>
  <si>
    <t>Spoji izvedeni z vijačem ali varjenjem na fasadi in strehi</t>
  </si>
  <si>
    <t>Merilni stiki - podometna omarica na fasadi</t>
  </si>
  <si>
    <t>Pocinkan železni valjanec FeZn 25x4 mm, položen vertikalno v steno (povezava med temeljnim ozemljilom in merilnim spojem)</t>
  </si>
  <si>
    <t>Spoji izvedeni z vijačem ali varjenjem v zemlji</t>
  </si>
  <si>
    <t xml:space="preserve">Meritev ozemljitvene upornosti </t>
  </si>
  <si>
    <t>kompl</t>
  </si>
  <si>
    <t>Drobni material in nepredvidena dela</t>
  </si>
  <si>
    <t>Polnilna Postaja za električna vozila Etrel G6 z naslednjimi lastnostmi:</t>
  </si>
  <si>
    <t>Število polnilnih mest:</t>
  </si>
  <si>
    <t xml:space="preserve"> 2 vtičnici za hkratno polnjenje </t>
  </si>
  <si>
    <t>Tip vtičnice:</t>
  </si>
  <si>
    <t>Eno- ali trifazna 7-polna vtičnica IEC 62196-2 Tip 2 Mode 3, z opcijskim zaklepom pokrova in LED signalizacijo</t>
  </si>
  <si>
    <t>Način polnjenja:</t>
  </si>
  <si>
    <t>AC polnjenje eno- ali trifazno</t>
  </si>
  <si>
    <t>Izhodna moč:</t>
  </si>
  <si>
    <t>Do 22 kW na vtičnico</t>
  </si>
  <si>
    <t>Izhodni tok:</t>
  </si>
  <si>
    <t>Do 32 A na fazo</t>
  </si>
  <si>
    <t>Izhodna napetost:</t>
  </si>
  <si>
    <t>230 V enofazno ali 400 V trifazno</t>
  </si>
  <si>
    <t>Električna zaščita:</t>
  </si>
  <si>
    <t>Pretokovna, diferenčna (RCD), prenapetostna (opcijsko) in programska zaščita (merjenje toka, nadzor kontaktorjev, itd.)</t>
  </si>
  <si>
    <t>Dimenzije napajalnih kablov:</t>
  </si>
  <si>
    <r>
      <rPr>
        <sz val="11"/>
        <color rgb="FF000000"/>
        <rFont val="Arial"/>
        <family val="2"/>
        <charset val="1"/>
      </rPr>
      <t>Do 35 mm</t>
    </r>
    <r>
      <rPr>
        <vertAlign val="superscript"/>
        <sz val="11"/>
        <color rgb="FF000000"/>
        <rFont val="Arial"/>
        <family val="2"/>
        <charset val="1"/>
      </rPr>
      <t>2</t>
    </r>
  </si>
  <si>
    <t>Merjenje porabe:</t>
  </si>
  <si>
    <t>Vgrajeni pametni števci za vsako vtičnico</t>
  </si>
  <si>
    <t>Komunikacija:</t>
  </si>
  <si>
    <t>Ethernet (standardno) ali GSM (opcijsko)</t>
  </si>
  <si>
    <t>Identifikacija uporabnikov:</t>
  </si>
  <si>
    <t>RFID identifikacija (13,56 MHz, podpira pametne kartice, skladne s standardi ISO/IEC 14443 A in ISO/IEC 15693)</t>
  </si>
  <si>
    <t>Uporabniški vmesnik:</t>
  </si>
  <si>
    <t>LCD prikazovalnik na postaji</t>
  </si>
  <si>
    <t>Zaklepanje:</t>
  </si>
  <si>
    <t>Robusten enotočkovni sistem zaklepanja z odpiranjem vrat na sprednji strani</t>
  </si>
  <si>
    <t>Ohišje:</t>
  </si>
  <si>
    <t>Nerjavno jeklo, prašno barvano</t>
  </si>
  <si>
    <t>Montaža:</t>
  </si>
  <si>
    <t>Sidro za vgradnjo v betonski temelj, dobavljeno skupaj s postajo</t>
  </si>
  <si>
    <t>Izkop in izvedba temelja polnilne postaje G6 po detajlu proizvajalca</t>
  </si>
  <si>
    <t>stigmaflex fi 70mm</t>
  </si>
  <si>
    <t>FG7OR 5x10mm2</t>
  </si>
  <si>
    <t>Valjanec FeZn 25x4mm2</t>
  </si>
  <si>
    <t xml:space="preserve">Izvedba meritev na kablih , izvedba meritev ozemljitvene upornosti. </t>
  </si>
  <si>
    <t xml:space="preserve">PC računalnik, Procesor I7, 16GB RAM, 2Tbyte disk z SCADA  programska oprema </t>
  </si>
  <si>
    <t xml:space="preserve">Storitve na nivoju  - SCADA; izdelava grafičnega vmesnika; konfiguriranje baze podatkov; kreiranje alarmnih sporočil, zgodovinene, poročil, dostopv; vzpostavitev povezav med krmilniki; integracija zasedenosti sob iz sistema kontrole pritopa
za  nasledje sklope:
- toplotna podpostaja (1 kom)
- klimatske naprave (2 kom )                                                                                                      
- hladilni agregat   (1kos)       </t>
  </si>
  <si>
    <t>Izdelava tehnične dokumentacije za uporabnika; šolanje uporabnika in predaja dokumentacije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</si>
</sst>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86" formatCode="_-* #,##0.00\ [$€-1]_-;\-* #,##0.00\ [$€-1]_-;_-* \-??\ [$€-1]_-;_-@_-"/>
    <numFmt numFmtId="192" formatCode="#,##0.00&quot; €&quot;"/>
    <numFmt numFmtId="194" formatCode="#,##0.00\ [$€-1]"/>
    <numFmt numFmtId="210" formatCode="0.00\ %"/>
    <numFmt numFmtId="211" formatCode="#,##0.00\ _€"/>
  </numFmts>
  <fonts count="29" x14ac:knownFonts="1">
    <font>
      <sz val="11"/>
      <color rgb="FF000000"/>
      <name val="Calibri"/>
      <family val="2"/>
      <charset val="238"/>
    </font>
    <font>
      <sz val="11"/>
      <color rgb="FF000000"/>
      <name val="Arial"/>
      <family val="2"/>
      <charset val="1"/>
    </font>
    <font>
      <sz val="10"/>
      <name val="Arial Narrow"/>
      <family val="2"/>
      <charset val="238"/>
    </font>
    <font>
      <sz val="10"/>
      <name val="Arial"/>
      <family val="2"/>
      <charset val="238"/>
    </font>
    <font>
      <b/>
      <sz val="11"/>
      <color rgb="FF000000"/>
      <name val="Calibri"/>
      <family val="2"/>
      <charset val="238"/>
    </font>
    <font>
      <b/>
      <sz val="11"/>
      <name val="Arial"/>
      <family val="2"/>
      <charset val="238"/>
    </font>
    <font>
      <sz val="10"/>
      <color rgb="FF000000"/>
      <name val="Arial"/>
      <family val="2"/>
      <charset val="238"/>
    </font>
    <font>
      <sz val="11"/>
      <color rgb="FFFF0000"/>
      <name val="Calibri"/>
      <family val="2"/>
      <charset val="238"/>
    </font>
    <font>
      <sz val="16"/>
      <color rgb="FF000000"/>
      <name val="Calibri"/>
      <family val="2"/>
      <charset val="238"/>
    </font>
    <font>
      <b/>
      <sz val="11"/>
      <color rgb="FF000000"/>
      <name val="Arial"/>
      <family val="2"/>
      <charset val="1"/>
    </font>
    <font>
      <vertAlign val="superscript"/>
      <sz val="10"/>
      <color rgb="FF000000"/>
      <name val="Arial"/>
      <family val="2"/>
      <charset val="238"/>
    </font>
    <font>
      <sz val="11"/>
      <color rgb="FF7030A0"/>
      <name val="Calibri"/>
      <family val="2"/>
      <charset val="238"/>
    </font>
    <font>
      <b/>
      <sz val="10"/>
      <color rgb="FF000000"/>
      <name val="Arial"/>
      <family val="2"/>
      <charset val="1"/>
    </font>
    <font>
      <sz val="10"/>
      <color rgb="FF000000"/>
      <name val="Arial"/>
      <family val="2"/>
      <charset val="1"/>
    </font>
    <font>
      <b/>
      <sz val="11"/>
      <name val="Arial"/>
      <family val="2"/>
      <charset val="1"/>
    </font>
    <font>
      <sz val="11"/>
      <name val="Arial"/>
      <family val="2"/>
      <charset val="1"/>
    </font>
    <font>
      <sz val="10"/>
      <color rgb="FF000000"/>
      <name val="Calibri"/>
      <family val="2"/>
      <charset val="238"/>
    </font>
    <font>
      <sz val="12"/>
      <color rgb="FF000000"/>
      <name val="Times New Roman CE"/>
      <family val="1"/>
      <charset val="238"/>
    </font>
    <font>
      <sz val="11"/>
      <color rgb="FFFF0000"/>
      <name val="Arial"/>
      <family val="2"/>
      <charset val="1"/>
    </font>
    <font>
      <sz val="9"/>
      <color rgb="FF000000"/>
      <name val="Arial"/>
      <family val="2"/>
      <charset val="1"/>
    </font>
    <font>
      <sz val="9"/>
      <color rgb="FF000000"/>
      <name val="Arial"/>
      <family val="2"/>
      <charset val="238"/>
    </font>
    <font>
      <sz val="11"/>
      <name val="Calibri"/>
      <family val="2"/>
      <charset val="238"/>
    </font>
    <font>
      <vertAlign val="superscript"/>
      <sz val="11"/>
      <color rgb="FF000000"/>
      <name val="Arial"/>
      <family val="2"/>
      <charset val="1"/>
    </font>
    <font>
      <sz val="10"/>
      <name val="Arial Narrow"/>
      <charset val="1"/>
    </font>
    <font>
      <sz val="10"/>
      <color rgb="FF000000"/>
      <name val="Arial"/>
      <charset val="1"/>
    </font>
    <font>
      <b/>
      <sz val="10"/>
      <name val="Arial Narrow"/>
      <family val="2"/>
      <charset val="238"/>
    </font>
    <font>
      <sz val="11"/>
      <color rgb="FF000000"/>
      <name val="Calibri"/>
      <family val="2"/>
      <charset val="238"/>
    </font>
    <font>
      <sz val="11"/>
      <name val="Arial"/>
      <family val="2"/>
      <charset val="238"/>
    </font>
    <font>
      <sz val="8"/>
      <name val="Arial"/>
      <family val="2"/>
      <charset val="238"/>
    </font>
  </fonts>
  <fills count="6">
    <fill>
      <patternFill patternType="none"/>
    </fill>
    <fill>
      <patternFill patternType="gray125"/>
    </fill>
    <fill>
      <patternFill patternType="solid">
        <fgColor rgb="FFBDD7EE"/>
        <bgColor rgb="FFCCCCFF"/>
      </patternFill>
    </fill>
    <fill>
      <patternFill patternType="solid">
        <fgColor rgb="FFB4C7E7"/>
        <bgColor rgb="FF9DC3E6"/>
      </patternFill>
    </fill>
    <fill>
      <patternFill patternType="solid">
        <fgColor rgb="FFFFFFFF"/>
        <bgColor rgb="FFF2F2F2"/>
      </patternFill>
    </fill>
    <fill>
      <patternFill patternType="solid">
        <fgColor rgb="FF9DC3E6"/>
        <bgColor rgb="FF99CCFF"/>
      </patternFill>
    </fill>
  </fills>
  <borders count="17">
    <border>
      <left/>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medium">
        <color auto="1"/>
      </left>
      <right/>
      <top/>
      <bottom/>
      <diagonal/>
    </border>
    <border>
      <left/>
      <right/>
      <top style="hair">
        <color auto="1"/>
      </top>
      <bottom/>
      <diagonal/>
    </border>
  </borders>
  <cellStyleXfs count="2">
    <xf numFmtId="0" fontId="0" fillId="0" borderId="0"/>
    <xf numFmtId="0" fontId="26" fillId="0" borderId="0"/>
  </cellStyleXfs>
  <cellXfs count="454">
    <xf numFmtId="0" fontId="0" fillId="0" borderId="0" xfId="0"/>
    <xf numFmtId="0" fontId="15" fillId="5" borderId="0" xfId="1" applyFont="1" applyFill="1" applyBorder="1" applyAlignment="1">
      <alignment horizontal="left" vertical="top" wrapText="1"/>
    </xf>
    <xf numFmtId="0" fontId="15" fillId="5" borderId="16" xfId="1" applyFont="1" applyFill="1" applyBorder="1" applyAlignment="1">
      <alignment horizontal="left" vertical="top" wrapText="1"/>
    </xf>
    <xf numFmtId="0" fontId="1" fillId="5" borderId="5" xfId="1" applyFont="1" applyFill="1" applyBorder="1" applyAlignment="1" applyProtection="1">
      <alignment vertical="center" wrapText="1"/>
    </xf>
    <xf numFmtId="0" fontId="21" fillId="0" borderId="0" xfId="1" applyFont="1" applyProtection="1">
      <protection locked="0"/>
    </xf>
    <xf numFmtId="0" fontId="21" fillId="0" borderId="0" xfId="1" applyFont="1" applyProtection="1"/>
    <xf numFmtId="0" fontId="21" fillId="0" borderId="0" xfId="1" applyFont="1" applyAlignment="1" applyProtection="1">
      <alignment horizontal="center"/>
    </xf>
    <xf numFmtId="0" fontId="28" fillId="0" borderId="0" xfId="1" applyFont="1" applyAlignment="1">
      <alignment vertical="center"/>
    </xf>
    <xf numFmtId="0" fontId="27" fillId="0" borderId="0" xfId="1" applyFont="1" applyProtection="1">
      <protection locked="0"/>
    </xf>
    <xf numFmtId="0" fontId="27" fillId="0" borderId="0" xfId="1" applyFont="1" applyAlignment="1" applyProtection="1">
      <alignment horizontal="center"/>
    </xf>
    <xf numFmtId="0" fontId="27" fillId="0" borderId="0" xfId="1" applyFont="1" applyProtection="1"/>
    <xf numFmtId="0" fontId="27" fillId="4" borderId="13" xfId="1" applyFont="1" applyFill="1" applyBorder="1" applyAlignment="1" applyProtection="1">
      <alignment horizontal="left" vertical="center" wrapText="1"/>
    </xf>
    <xf numFmtId="0" fontId="27" fillId="0" borderId="0" xfId="1" applyFont="1" applyAlignment="1" applyProtection="1">
      <alignment horizontal="center" vertical="top"/>
    </xf>
    <xf numFmtId="192" fontId="27" fillId="0" borderId="12" xfId="1" applyNumberFormat="1" applyFont="1" applyBorder="1" applyAlignment="1" applyProtection="1">
      <alignment vertical="center"/>
    </xf>
    <xf numFmtId="0" fontId="27" fillId="0" borderId="11" xfId="1" applyFont="1" applyBorder="1" applyAlignment="1" applyProtection="1">
      <alignment vertical="center"/>
      <protection locked="0"/>
    </xf>
    <xf numFmtId="0" fontId="27" fillId="0" borderId="11" xfId="1" applyFont="1" applyBorder="1" applyAlignment="1" applyProtection="1">
      <alignment horizontal="center" vertical="center"/>
    </xf>
    <xf numFmtId="0" fontId="27" fillId="0" borderId="11" xfId="1" applyFont="1" applyBorder="1" applyAlignment="1" applyProtection="1">
      <alignment vertical="center"/>
    </xf>
    <xf numFmtId="0" fontId="27" fillId="4" borderId="11" xfId="1" applyFont="1" applyFill="1" applyBorder="1" applyAlignment="1" applyProtection="1">
      <alignment horizontal="left" vertical="center" wrapText="1"/>
    </xf>
    <xf numFmtId="0" fontId="27" fillId="0" borderId="10" xfId="1" applyFont="1" applyBorder="1" applyAlignment="1" applyProtection="1">
      <alignment horizontal="center" vertical="center"/>
    </xf>
    <xf numFmtId="210" fontId="27" fillId="0" borderId="5" xfId="1" applyNumberFormat="1" applyFont="1" applyBorder="1" applyAlignment="1" applyProtection="1">
      <alignment horizontal="center" vertical="center" wrapText="1"/>
    </xf>
    <xf numFmtId="0" fontId="27" fillId="0" borderId="5" xfId="1" applyFont="1" applyBorder="1" applyAlignment="1" applyProtection="1">
      <alignment horizontal="center" vertical="center" wrapText="1"/>
    </xf>
    <xf numFmtId="192" fontId="27" fillId="0" borderId="6" xfId="1" applyNumberFormat="1" applyFont="1" applyBorder="1" applyAlignment="1" applyProtection="1">
      <alignment horizontal="right" vertical="center" wrapText="1"/>
    </xf>
    <xf numFmtId="192" fontId="27" fillId="0" borderId="5" xfId="1" applyNumberFormat="1" applyFont="1" applyBorder="1" applyAlignment="1" applyProtection="1">
      <alignment horizontal="right" vertical="center"/>
      <protection locked="0"/>
    </xf>
    <xf numFmtId="0" fontId="27" fillId="0" borderId="5" xfId="1" applyFont="1" applyBorder="1" applyAlignment="1" applyProtection="1">
      <alignment horizontal="center" vertical="center"/>
    </xf>
    <xf numFmtId="0" fontId="27" fillId="0" borderId="5" xfId="1" applyFont="1" applyBorder="1" applyAlignment="1" applyProtection="1">
      <alignment vertical="center"/>
    </xf>
    <xf numFmtId="0" fontId="27" fillId="4" borderId="5" xfId="1" applyFont="1" applyFill="1" applyBorder="1" applyAlignment="1" applyProtection="1">
      <alignment horizontal="left" vertical="center" wrapText="1"/>
    </xf>
    <xf numFmtId="0" fontId="27" fillId="0" borderId="4" xfId="1" applyFont="1" applyBorder="1" applyAlignment="1" applyProtection="1">
      <alignment horizontal="center" vertical="center"/>
    </xf>
    <xf numFmtId="192" fontId="5" fillId="0" borderId="6" xfId="1" applyNumberFormat="1" applyFont="1" applyBorder="1" applyAlignment="1" applyProtection="1">
      <alignment horizontal="center" vertical="center"/>
    </xf>
    <xf numFmtId="192" fontId="5" fillId="0" borderId="5" xfId="1" applyNumberFormat="1" applyFont="1" applyBorder="1" applyAlignment="1" applyProtection="1">
      <alignment horizontal="center" vertical="center" textRotation="90"/>
      <protection locked="0"/>
    </xf>
    <xf numFmtId="0" fontId="5" fillId="0" borderId="5" xfId="1" applyFont="1" applyBorder="1" applyAlignment="1" applyProtection="1">
      <alignment horizontal="center" vertical="center"/>
    </xf>
    <xf numFmtId="0" fontId="5" fillId="0" borderId="5" xfId="1" applyFont="1" applyBorder="1" applyAlignment="1" applyProtection="1">
      <alignment horizontal="center" vertical="center" textRotation="90"/>
    </xf>
    <xf numFmtId="0" fontId="5" fillId="0" borderId="4" xfId="1" applyFont="1" applyBorder="1" applyAlignment="1" applyProtection="1">
      <alignment horizontal="center" vertical="center" textRotation="90"/>
    </xf>
    <xf numFmtId="0" fontId="21" fillId="0" borderId="0" xfId="0" applyFont="1"/>
    <xf numFmtId="0" fontId="27" fillId="0" borderId="0" xfId="1" applyFont="1"/>
    <xf numFmtId="192" fontId="27" fillId="0" borderId="3" xfId="1" applyNumberFormat="1" applyFont="1" applyBorder="1" applyAlignment="1" applyProtection="1">
      <alignment horizontal="center" vertical="center"/>
    </xf>
    <xf numFmtId="192" fontId="27" fillId="0" borderId="2" xfId="1" applyNumberFormat="1" applyFont="1" applyBorder="1" applyAlignment="1" applyProtection="1">
      <alignment horizontal="center" vertical="center"/>
      <protection locked="0"/>
    </xf>
    <xf numFmtId="1" fontId="27" fillId="0" borderId="2" xfId="1" applyNumberFormat="1" applyFont="1" applyBorder="1" applyAlignment="1" applyProtection="1">
      <alignment horizontal="center" vertical="center"/>
    </xf>
    <xf numFmtId="0" fontId="5" fillId="0" borderId="2" xfId="1" applyFont="1" applyBorder="1" applyAlignment="1" applyProtection="1">
      <alignment vertical="center"/>
    </xf>
    <xf numFmtId="0" fontId="5" fillId="0" borderId="1" xfId="1" applyFont="1" applyBorder="1" applyAlignment="1" applyProtection="1">
      <alignment horizontal="center" vertical="center"/>
    </xf>
    <xf numFmtId="0" fontId="0" fillId="0" borderId="0" xfId="1" applyFont="1"/>
    <xf numFmtId="0" fontId="0" fillId="0" borderId="0" xfId="1" applyFont="1" applyAlignment="1">
      <alignment horizontal="center"/>
    </xf>
    <xf numFmtId="192" fontId="0" fillId="0" borderId="0" xfId="1" applyNumberFormat="1" applyFont="1"/>
    <xf numFmtId="0" fontId="0" fillId="0" borderId="1" xfId="1" applyFont="1" applyBorder="1"/>
    <xf numFmtId="0" fontId="0" fillId="0" borderId="2" xfId="1" applyFont="1" applyBorder="1" applyAlignment="1">
      <alignment horizontal="center"/>
    </xf>
    <xf numFmtId="0" fontId="0" fillId="0" borderId="2" xfId="1" applyFont="1" applyBorder="1"/>
    <xf numFmtId="192" fontId="0" fillId="0" borderId="2" xfId="1" applyNumberFormat="1" applyFont="1" applyBorder="1"/>
    <xf numFmtId="0" fontId="0" fillId="0" borderId="3" xfId="1" applyFont="1" applyBorder="1"/>
    <xf numFmtId="0" fontId="0" fillId="0" borderId="4" xfId="1" applyFont="1" applyBorder="1"/>
    <xf numFmtId="0" fontId="0" fillId="0" borderId="5" xfId="1" applyFont="1" applyBorder="1" applyAlignment="1">
      <alignment horizontal="center"/>
    </xf>
    <xf numFmtId="0" fontId="0" fillId="0" borderId="5" xfId="1" applyFont="1" applyBorder="1"/>
    <xf numFmtId="192" fontId="0" fillId="0" borderId="5" xfId="1" applyNumberFormat="1" applyFont="1" applyBorder="1"/>
    <xf numFmtId="0" fontId="0" fillId="0" borderId="6" xfId="1" applyFont="1" applyBorder="1"/>
    <xf numFmtId="0" fontId="7" fillId="0" borderId="0" xfId="1" applyFont="1"/>
    <xf numFmtId="0" fontId="8" fillId="0" borderId="5" xfId="1" applyFont="1" applyBorder="1" applyAlignment="1">
      <alignment horizontal="left"/>
    </xf>
    <xf numFmtId="210" fontId="7" fillId="0" borderId="0" xfId="1" applyNumberFormat="1" applyFont="1"/>
    <xf numFmtId="0" fontId="0" fillId="0" borderId="7" xfId="1" applyFont="1" applyBorder="1"/>
    <xf numFmtId="0" fontId="0" fillId="0" borderId="8" xfId="1" applyFont="1" applyBorder="1" applyAlignment="1">
      <alignment horizontal="center"/>
    </xf>
    <xf numFmtId="0" fontId="0" fillId="0" borderId="8" xfId="1" applyFont="1" applyBorder="1"/>
    <xf numFmtId="192" fontId="0" fillId="0" borderId="8" xfId="1" applyNumberFormat="1" applyFont="1" applyBorder="1"/>
    <xf numFmtId="0" fontId="0" fillId="0" borderId="9" xfId="1" applyFont="1" applyBorder="1"/>
    <xf numFmtId="0" fontId="0" fillId="0" borderId="10" xfId="1" applyFont="1" applyBorder="1"/>
    <xf numFmtId="0" fontId="0" fillId="0" borderId="11" xfId="1" applyFont="1" applyBorder="1" applyAlignment="1">
      <alignment horizontal="center"/>
    </xf>
    <xf numFmtId="0" fontId="0" fillId="0" borderId="11" xfId="1" applyFont="1" applyBorder="1"/>
    <xf numFmtId="192" fontId="0" fillId="0" borderId="11" xfId="1" applyNumberFormat="1" applyFont="1" applyBorder="1"/>
    <xf numFmtId="0" fontId="0" fillId="0" borderId="12" xfId="1" applyFont="1" applyBorder="1"/>
    <xf numFmtId="192" fontId="7" fillId="0" borderId="0" xfId="1" applyNumberFormat="1" applyFont="1"/>
    <xf numFmtId="0" fontId="0" fillId="0" borderId="0" xfId="1" applyFont="1" applyProtection="1"/>
    <xf numFmtId="0" fontId="0" fillId="0" borderId="0" xfId="1" applyFont="1" applyAlignment="1" applyProtection="1">
      <alignment wrapText="1"/>
    </xf>
    <xf numFmtId="0" fontId="0" fillId="0" borderId="0" xfId="1" applyFont="1" applyProtection="1">
      <protection locked="0"/>
    </xf>
    <xf numFmtId="0" fontId="0" fillId="0" borderId="0" xfId="1" applyFont="1" applyAlignment="1">
      <alignment horizontal="center"/>
    </xf>
    <xf numFmtId="0" fontId="9" fillId="2" borderId="1" xfId="1" applyFont="1" applyFill="1" applyBorder="1" applyAlignment="1" applyProtection="1">
      <alignment horizontal="center" vertical="center"/>
    </xf>
    <xf numFmtId="0" fontId="9" fillId="2" borderId="2" xfId="1" applyFont="1" applyFill="1" applyBorder="1" applyAlignment="1" applyProtection="1">
      <alignment vertical="center" wrapText="1"/>
    </xf>
    <xf numFmtId="1" fontId="1" fillId="2" borderId="2" xfId="1" applyNumberFormat="1" applyFont="1" applyFill="1" applyBorder="1" applyAlignment="1" applyProtection="1">
      <alignment horizontal="center" vertical="center"/>
    </xf>
    <xf numFmtId="211" fontId="1" fillId="2" borderId="2" xfId="1" applyNumberFormat="1" applyFont="1" applyFill="1" applyBorder="1" applyAlignment="1" applyProtection="1">
      <alignment horizontal="center" vertical="center"/>
      <protection locked="0"/>
    </xf>
    <xf numFmtId="192" fontId="1" fillId="2" borderId="3" xfId="1" applyNumberFormat="1" applyFont="1" applyFill="1" applyBorder="1" applyAlignment="1" applyProtection="1">
      <alignment horizontal="center" vertical="center"/>
    </xf>
    <xf numFmtId="192" fontId="0" fillId="0" borderId="0" xfId="1" applyNumberFormat="1" applyFont="1" applyBorder="1" applyAlignment="1">
      <alignment horizontal="center" vertical="center"/>
    </xf>
    <xf numFmtId="0" fontId="0" fillId="0" borderId="0" xfId="1" applyFont="1" applyBorder="1" applyAlignment="1">
      <alignment horizontal="center"/>
    </xf>
    <xf numFmtId="0" fontId="1" fillId="2" borderId="4" xfId="1" applyFont="1" applyFill="1" applyBorder="1" applyAlignment="1" applyProtection="1">
      <alignment horizontal="center" vertical="center" textRotation="90"/>
    </xf>
    <xf numFmtId="0" fontId="1" fillId="2" borderId="5" xfId="1" applyFont="1" applyFill="1" applyBorder="1" applyAlignment="1" applyProtection="1">
      <alignment horizontal="center" vertical="center" textRotation="90" wrapText="1"/>
    </xf>
    <xf numFmtId="0" fontId="1" fillId="2" borderId="5" xfId="1" applyFont="1" applyFill="1" applyBorder="1" applyAlignment="1" applyProtection="1">
      <alignment horizontal="center" vertical="center"/>
    </xf>
    <xf numFmtId="0" fontId="1" fillId="2" borderId="5" xfId="1" applyFont="1" applyFill="1" applyBorder="1" applyAlignment="1" applyProtection="1">
      <alignment horizontal="center" vertical="center" textRotation="90"/>
    </xf>
    <xf numFmtId="192" fontId="1" fillId="2" borderId="5" xfId="1" applyNumberFormat="1" applyFont="1" applyFill="1" applyBorder="1" applyAlignment="1" applyProtection="1">
      <alignment horizontal="center" vertical="center" textRotation="90"/>
      <protection locked="0"/>
    </xf>
    <xf numFmtId="192" fontId="1" fillId="2" borderId="6" xfId="1" applyNumberFormat="1" applyFont="1" applyFill="1" applyBorder="1" applyAlignment="1" applyProtection="1">
      <alignment horizontal="center" vertical="center" textRotation="90"/>
    </xf>
    <xf numFmtId="192" fontId="4" fillId="0" borderId="0" xfId="1" applyNumberFormat="1" applyFont="1" applyBorder="1" applyAlignment="1">
      <alignment horizontal="center" vertical="center"/>
    </xf>
    <xf numFmtId="0" fontId="6" fillId="2" borderId="4" xfId="1" applyFont="1" applyFill="1" applyBorder="1" applyAlignment="1" applyProtection="1">
      <alignment horizontal="center" vertical="top"/>
    </xf>
    <xf numFmtId="0" fontId="6" fillId="2" borderId="5" xfId="1" applyFont="1" applyFill="1" applyBorder="1" applyAlignment="1" applyProtection="1">
      <alignment vertical="top" wrapText="1"/>
    </xf>
    <xf numFmtId="0" fontId="6" fillId="2" borderId="5" xfId="1" applyFont="1" applyFill="1" applyBorder="1" applyAlignment="1" applyProtection="1">
      <alignment horizontal="center" vertical="center"/>
    </xf>
    <xf numFmtId="194" fontId="6" fillId="2" borderId="5" xfId="1" applyNumberFormat="1" applyFont="1" applyFill="1" applyBorder="1" applyAlignment="1" applyProtection="1">
      <alignment vertical="center"/>
      <protection locked="0"/>
    </xf>
    <xf numFmtId="194" fontId="6" fillId="2" borderId="6" xfId="1" applyNumberFormat="1" applyFont="1" applyFill="1" applyBorder="1" applyProtection="1"/>
    <xf numFmtId="194" fontId="6" fillId="2" borderId="6" xfId="1" applyNumberFormat="1" applyFont="1" applyFill="1" applyBorder="1" applyProtection="1"/>
    <xf numFmtId="1" fontId="6" fillId="2" borderId="5" xfId="1" applyNumberFormat="1" applyFont="1" applyFill="1" applyBorder="1" applyAlignment="1" applyProtection="1">
      <alignment horizontal="center" vertical="center"/>
    </xf>
    <xf numFmtId="16" fontId="0" fillId="0" borderId="0" xfId="1" applyNumberFormat="1" applyFont="1" applyBorder="1" applyAlignment="1">
      <alignment horizontal="center"/>
    </xf>
    <xf numFmtId="0" fontId="11" fillId="0" borderId="0" xfId="1" applyFont="1"/>
    <xf numFmtId="0" fontId="7" fillId="0" borderId="0" xfId="1" applyFont="1" applyBorder="1" applyAlignment="1">
      <alignment horizontal="center"/>
    </xf>
    <xf numFmtId="0" fontId="7" fillId="0" borderId="0" xfId="1" applyFont="1" applyBorder="1" applyAlignment="1">
      <alignment horizontal="center"/>
    </xf>
    <xf numFmtId="0" fontId="0" fillId="0" borderId="0" xfId="1" applyFont="1" applyBorder="1" applyAlignment="1">
      <alignment horizontal="center"/>
    </xf>
    <xf numFmtId="1" fontId="0" fillId="0" borderId="0" xfId="1" applyNumberFormat="1" applyFont="1" applyAlignment="1">
      <alignment horizontal="center"/>
    </xf>
    <xf numFmtId="194" fontId="6" fillId="2" borderId="5" xfId="1" applyNumberFormat="1" applyFont="1" applyFill="1" applyBorder="1" applyAlignment="1" applyProtection="1">
      <alignment vertical="center"/>
      <protection locked="0"/>
    </xf>
    <xf numFmtId="2" fontId="0" fillId="0" borderId="0" xfId="1" applyNumberFormat="1" applyFont="1" applyAlignment="1">
      <alignment horizontal="center"/>
    </xf>
    <xf numFmtId="2" fontId="0" fillId="0" borderId="0" xfId="1" applyNumberFormat="1" applyFont="1"/>
    <xf numFmtId="1" fontId="0" fillId="0" borderId="0" xfId="1" applyNumberFormat="1" applyFont="1"/>
    <xf numFmtId="0" fontId="12" fillId="2" borderId="0" xfId="1" applyFont="1" applyFill="1"/>
    <xf numFmtId="194" fontId="6" fillId="2" borderId="6" xfId="1" applyNumberFormat="1" applyFont="1" applyFill="1" applyBorder="1" applyProtection="1"/>
    <xf numFmtId="194" fontId="6" fillId="2" borderId="6" xfId="1" applyNumberFormat="1" applyFont="1" applyFill="1" applyBorder="1" applyAlignment="1" applyProtection="1"/>
    <xf numFmtId="0" fontId="6" fillId="2" borderId="4" xfId="1" applyFont="1" applyFill="1" applyBorder="1" applyAlignment="1" applyProtection="1">
      <alignment horizontal="center" vertical="center"/>
    </xf>
    <xf numFmtId="194" fontId="6" fillId="2" borderId="6" xfId="1" applyNumberFormat="1" applyFont="1" applyFill="1" applyBorder="1" applyAlignment="1" applyProtection="1">
      <alignment vertical="center"/>
    </xf>
    <xf numFmtId="0" fontId="6" fillId="2" borderId="5" xfId="1" applyFont="1" applyFill="1" applyBorder="1" applyAlignment="1" applyProtection="1">
      <alignment vertical="center" wrapText="1"/>
    </xf>
    <xf numFmtId="210" fontId="6" fillId="2" borderId="5" xfId="1" applyNumberFormat="1" applyFont="1" applyFill="1" applyBorder="1" applyAlignment="1" applyProtection="1">
      <alignment horizontal="center" vertical="center"/>
    </xf>
    <xf numFmtId="0" fontId="6" fillId="2" borderId="5" xfId="1" applyFont="1" applyFill="1" applyBorder="1" applyAlignment="1" applyProtection="1">
      <alignment vertical="center"/>
      <protection locked="0"/>
    </xf>
    <xf numFmtId="194" fontId="6" fillId="2" borderId="6" xfId="1" applyNumberFormat="1" applyFont="1" applyFill="1" applyBorder="1" applyAlignment="1" applyProtection="1">
      <alignment vertical="center"/>
    </xf>
    <xf numFmtId="0" fontId="6" fillId="2" borderId="10" xfId="1" applyFont="1" applyFill="1" applyBorder="1" applyAlignment="1" applyProtection="1">
      <alignment horizontal="center" vertical="top"/>
    </xf>
    <xf numFmtId="0" fontId="6" fillId="2" borderId="11" xfId="1" applyFont="1" applyFill="1" applyBorder="1" applyAlignment="1" applyProtection="1">
      <alignment vertical="top" wrapText="1"/>
    </xf>
    <xf numFmtId="0" fontId="6" fillId="2" borderId="11" xfId="1" applyFont="1" applyFill="1" applyBorder="1" applyAlignment="1" applyProtection="1">
      <alignment horizontal="center" vertical="center"/>
    </xf>
    <xf numFmtId="194" fontId="6" fillId="2" borderId="11" xfId="1" applyNumberFormat="1" applyFont="1" applyFill="1" applyBorder="1" applyAlignment="1" applyProtection="1">
      <alignment vertical="center"/>
      <protection locked="0"/>
    </xf>
    <xf numFmtId="194" fontId="6" fillId="2" borderId="12" xfId="1" applyNumberFormat="1" applyFont="1" applyFill="1" applyBorder="1" applyProtection="1"/>
    <xf numFmtId="0" fontId="13" fillId="0" borderId="0" xfId="1" applyFont="1" applyAlignment="1" applyProtection="1">
      <alignment horizontal="center" vertical="center"/>
    </xf>
    <xf numFmtId="0" fontId="13" fillId="0" borderId="0" xfId="1" applyFont="1" applyAlignment="1" applyProtection="1">
      <alignment vertical="center"/>
    </xf>
    <xf numFmtId="0" fontId="13" fillId="0" borderId="0" xfId="1" applyFont="1" applyAlignment="1" applyProtection="1">
      <alignment horizontal="center" vertical="center"/>
      <protection locked="0"/>
    </xf>
    <xf numFmtId="192" fontId="13" fillId="0" borderId="0" xfId="1" applyNumberFormat="1" applyFont="1" applyAlignment="1" applyProtection="1">
      <alignment vertical="center"/>
    </xf>
    <xf numFmtId="192" fontId="13" fillId="0" borderId="0" xfId="1" applyNumberFormat="1" applyFont="1" applyAlignment="1">
      <alignment vertical="center"/>
    </xf>
    <xf numFmtId="0" fontId="14" fillId="0" borderId="1" xfId="1" applyFont="1" applyBorder="1" applyAlignment="1" applyProtection="1">
      <alignment horizontal="center" vertical="center"/>
    </xf>
    <xf numFmtId="0" fontId="14" fillId="0" borderId="2" xfId="1" applyFont="1" applyBorder="1" applyAlignment="1" applyProtection="1">
      <alignment vertical="center"/>
    </xf>
    <xf numFmtId="1" fontId="14" fillId="0" borderId="2" xfId="1" applyNumberFormat="1" applyFont="1" applyBorder="1" applyAlignment="1" applyProtection="1">
      <alignment horizontal="center" vertical="center"/>
    </xf>
    <xf numFmtId="1" fontId="15" fillId="0" borderId="2" xfId="1" applyNumberFormat="1" applyFont="1" applyBorder="1" applyAlignment="1" applyProtection="1">
      <alignment horizontal="center" vertical="center"/>
    </xf>
    <xf numFmtId="211" fontId="15" fillId="0" borderId="2" xfId="1" applyNumberFormat="1" applyFont="1" applyBorder="1" applyAlignment="1" applyProtection="1">
      <alignment horizontal="center" vertical="center"/>
      <protection locked="0"/>
    </xf>
    <xf numFmtId="192" fontId="15" fillId="0" borderId="2" xfId="1" applyNumberFormat="1" applyFont="1" applyBorder="1" applyAlignment="1" applyProtection="1">
      <alignment horizontal="center" vertical="center"/>
    </xf>
    <xf numFmtId="192" fontId="15" fillId="0" borderId="3" xfId="1" applyNumberFormat="1" applyFont="1" applyBorder="1" applyAlignment="1">
      <alignment vertical="center"/>
    </xf>
    <xf numFmtId="0" fontId="15" fillId="0" borderId="0" xfId="1" applyFont="1"/>
    <xf numFmtId="0" fontId="14" fillId="0" borderId="4" xfId="1" applyFont="1" applyBorder="1" applyAlignment="1" applyProtection="1">
      <alignment horizontal="center" vertical="center" textRotation="90"/>
    </xf>
    <xf numFmtId="0" fontId="14" fillId="0" borderId="5" xfId="1" applyFont="1" applyBorder="1" applyAlignment="1" applyProtection="1">
      <alignment horizontal="center" vertical="center" textRotation="90"/>
    </xf>
    <xf numFmtId="0" fontId="14" fillId="0" borderId="5" xfId="1" applyFont="1" applyBorder="1" applyAlignment="1" applyProtection="1">
      <alignment horizontal="center" vertical="center"/>
    </xf>
    <xf numFmtId="0" fontId="14" fillId="0" borderId="5" xfId="1" applyFont="1" applyBorder="1" applyAlignment="1" applyProtection="1">
      <alignment horizontal="center" vertical="center" textRotation="90"/>
      <protection locked="0"/>
    </xf>
    <xf numFmtId="192" fontId="14" fillId="0" borderId="5" xfId="1" applyNumberFormat="1" applyFont="1" applyBorder="1" applyAlignment="1" applyProtection="1">
      <alignment horizontal="center" vertical="center" textRotation="90"/>
    </xf>
    <xf numFmtId="192" fontId="14" fillId="0" borderId="6" xfId="1" applyNumberFormat="1" applyFont="1" applyBorder="1" applyAlignment="1">
      <alignment horizontal="right" vertical="center"/>
    </xf>
    <xf numFmtId="0" fontId="15" fillId="0" borderId="4" xfId="1" applyFont="1" applyBorder="1" applyAlignment="1" applyProtection="1">
      <alignment horizontal="center" vertical="center"/>
    </xf>
    <xf numFmtId="0" fontId="14" fillId="0" borderId="5" xfId="1" applyFont="1" applyBorder="1" applyAlignment="1" applyProtection="1">
      <alignment horizontal="center" vertical="center" wrapText="1"/>
    </xf>
    <xf numFmtId="0" fontId="15" fillId="0" borderId="5" xfId="1" applyFont="1" applyBorder="1" applyAlignment="1" applyProtection="1">
      <alignment vertical="center" wrapText="1"/>
    </xf>
    <xf numFmtId="0" fontId="15" fillId="0" borderId="5" xfId="1" applyFont="1" applyBorder="1" applyAlignment="1" applyProtection="1">
      <alignment horizontal="center" vertical="center" wrapText="1"/>
      <protection locked="0"/>
    </xf>
    <xf numFmtId="192" fontId="15" fillId="0" borderId="5" xfId="1" applyNumberFormat="1" applyFont="1" applyBorder="1" applyAlignment="1" applyProtection="1">
      <alignment vertical="center" wrapText="1"/>
    </xf>
    <xf numFmtId="192" fontId="15" fillId="0" borderId="6" xfId="1" applyNumberFormat="1" applyFont="1" applyBorder="1" applyAlignment="1">
      <alignment vertical="center" wrapText="1"/>
    </xf>
    <xf numFmtId="0" fontId="15" fillId="0" borderId="5" xfId="1" applyFont="1" applyBorder="1" applyAlignment="1" applyProtection="1">
      <alignment horizontal="center" vertical="center" wrapText="1"/>
    </xf>
    <xf numFmtId="0" fontId="15" fillId="0" borderId="5" xfId="1" applyFont="1" applyBorder="1" applyAlignment="1" applyProtection="1">
      <alignment horizontal="center" vertical="center" wrapText="1"/>
    </xf>
    <xf numFmtId="0" fontId="15" fillId="0" borderId="10" xfId="1" applyFont="1" applyBorder="1" applyAlignment="1" applyProtection="1">
      <alignment horizontal="center" vertical="center"/>
    </xf>
    <xf numFmtId="0" fontId="15" fillId="0" borderId="11" xfId="1" applyFont="1" applyBorder="1" applyAlignment="1" applyProtection="1">
      <alignment horizontal="center" vertical="center"/>
    </xf>
    <xf numFmtId="0" fontId="15" fillId="0" borderId="11" xfId="1" applyFont="1" applyBorder="1" applyAlignment="1" applyProtection="1">
      <alignment vertical="center" wrapText="1"/>
    </xf>
    <xf numFmtId="0" fontId="15" fillId="0" borderId="11" xfId="1" applyFont="1" applyBorder="1" applyAlignment="1" applyProtection="1">
      <alignment vertical="center"/>
    </xf>
    <xf numFmtId="0" fontId="15" fillId="0" borderId="11" xfId="1" applyFont="1" applyBorder="1" applyAlignment="1" applyProtection="1">
      <alignment horizontal="center" vertical="center"/>
      <protection locked="0"/>
    </xf>
    <xf numFmtId="192" fontId="15" fillId="0" borderId="11" xfId="1" applyNumberFormat="1" applyFont="1" applyBorder="1" applyAlignment="1" applyProtection="1">
      <alignment vertical="center"/>
    </xf>
    <xf numFmtId="192" fontId="15" fillId="0" borderId="12" xfId="1" applyNumberFormat="1" applyFont="1" applyBorder="1" applyAlignment="1">
      <alignment vertical="center" wrapText="1"/>
    </xf>
    <xf numFmtId="0" fontId="13" fillId="0" borderId="0" xfId="1" applyFont="1" applyProtection="1"/>
    <xf numFmtId="0" fontId="13" fillId="0" borderId="0" xfId="1" applyFont="1" applyAlignment="1" applyProtection="1">
      <alignment horizontal="left"/>
    </xf>
    <xf numFmtId="2" fontId="13" fillId="0" borderId="0" xfId="1" applyNumberFormat="1" applyFont="1" applyAlignment="1" applyProtection="1">
      <alignment horizontal="center"/>
      <protection locked="0"/>
    </xf>
    <xf numFmtId="2" fontId="13" fillId="0" borderId="0" xfId="1" applyNumberFormat="1" applyFont="1" applyProtection="1"/>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vertical="center"/>
    </xf>
    <xf numFmtId="1" fontId="15" fillId="3" borderId="2" xfId="1" applyNumberFormat="1" applyFont="1" applyFill="1" applyBorder="1" applyAlignment="1" applyProtection="1">
      <alignment horizontal="center" vertical="center"/>
    </xf>
    <xf numFmtId="1" fontId="15" fillId="3" borderId="2" xfId="1" applyNumberFormat="1" applyFont="1" applyFill="1" applyBorder="1" applyAlignment="1" applyProtection="1">
      <alignment horizontal="left" vertical="center"/>
    </xf>
    <xf numFmtId="2" fontId="1" fillId="3" borderId="2" xfId="1" applyNumberFormat="1" applyFont="1" applyFill="1" applyBorder="1" applyAlignment="1" applyProtection="1">
      <alignment horizontal="center" vertical="center"/>
      <protection locked="0"/>
    </xf>
    <xf numFmtId="2" fontId="14" fillId="3" borderId="3" xfId="1" applyNumberFormat="1" applyFont="1" applyFill="1" applyBorder="1" applyAlignment="1" applyProtection="1">
      <alignment horizontal="center" vertical="center"/>
    </xf>
    <xf numFmtId="0" fontId="14" fillId="3" borderId="10" xfId="1" applyFont="1" applyFill="1" applyBorder="1" applyAlignment="1" applyProtection="1">
      <alignment horizontal="center" vertical="center" textRotation="90"/>
    </xf>
    <xf numFmtId="0" fontId="14" fillId="3" borderId="11" xfId="1" applyFont="1" applyFill="1" applyBorder="1" applyAlignment="1" applyProtection="1">
      <alignment horizontal="center" vertical="center" textRotation="90"/>
    </xf>
    <xf numFmtId="0" fontId="14" fillId="3" borderId="11" xfId="1" applyFont="1" applyFill="1" applyBorder="1" applyAlignment="1" applyProtection="1">
      <alignment horizontal="center" vertical="center"/>
    </xf>
    <xf numFmtId="0" fontId="14" fillId="3" borderId="11" xfId="1" applyFont="1" applyFill="1" applyBorder="1" applyAlignment="1" applyProtection="1">
      <alignment horizontal="left" vertical="center" textRotation="90"/>
    </xf>
    <xf numFmtId="2" fontId="9" fillId="3" borderId="11" xfId="1" applyNumberFormat="1" applyFont="1" applyFill="1" applyBorder="1" applyAlignment="1" applyProtection="1">
      <alignment horizontal="center" vertical="center" textRotation="90"/>
      <protection locked="0"/>
    </xf>
    <xf numFmtId="2" fontId="14" fillId="3" borderId="12" xfId="1" applyNumberFormat="1" applyFont="1" applyFill="1" applyBorder="1" applyAlignment="1" applyProtection="1">
      <alignment horizontal="center" vertical="center" textRotation="90"/>
    </xf>
    <xf numFmtId="0" fontId="15" fillId="3" borderId="4" xfId="1" applyFont="1" applyFill="1" applyBorder="1" applyAlignment="1" applyProtection="1">
      <alignment horizontal="center" vertical="center"/>
    </xf>
    <xf numFmtId="0" fontId="14" fillId="3" borderId="5" xfId="1" applyFont="1" applyFill="1" applyBorder="1" applyAlignment="1" applyProtection="1">
      <alignment vertical="center"/>
    </xf>
    <xf numFmtId="0" fontId="15" fillId="3" borderId="5" xfId="1" applyFont="1" applyFill="1" applyBorder="1" applyAlignment="1" applyProtection="1">
      <alignment horizontal="center" vertical="center"/>
    </xf>
    <xf numFmtId="1" fontId="15" fillId="3" borderId="5" xfId="1" applyNumberFormat="1" applyFont="1" applyFill="1" applyBorder="1" applyAlignment="1" applyProtection="1">
      <alignment horizontal="left" vertical="center"/>
    </xf>
    <xf numFmtId="2" fontId="1" fillId="3" borderId="5" xfId="1" applyNumberFormat="1" applyFont="1" applyFill="1" applyBorder="1" applyAlignment="1" applyProtection="1">
      <alignment horizontal="center" vertical="center"/>
      <protection locked="0"/>
    </xf>
    <xf numFmtId="2" fontId="14" fillId="3" borderId="6" xfId="1" applyNumberFormat="1" applyFont="1" applyFill="1" applyBorder="1" applyAlignment="1" applyProtection="1">
      <alignment vertical="center"/>
    </xf>
    <xf numFmtId="0" fontId="15" fillId="3" borderId="4" xfId="1" applyFont="1" applyFill="1" applyBorder="1" applyAlignment="1">
      <alignment horizontal="center" vertical="center"/>
    </xf>
    <xf numFmtId="0" fontId="14" fillId="3" borderId="5" xfId="1" applyFont="1" applyFill="1" applyBorder="1" applyAlignment="1">
      <alignment vertical="center" wrapText="1"/>
    </xf>
    <xf numFmtId="0" fontId="15" fillId="3" borderId="5" xfId="1" applyFont="1" applyFill="1" applyBorder="1" applyAlignment="1">
      <alignment horizontal="left" vertical="center"/>
    </xf>
    <xf numFmtId="2" fontId="1" fillId="3" borderId="5" xfId="1" applyNumberFormat="1" applyFont="1" applyFill="1" applyBorder="1" applyAlignment="1">
      <alignment horizontal="center" vertical="center"/>
    </xf>
    <xf numFmtId="2" fontId="15" fillId="3" borderId="6" xfId="1" applyNumberFormat="1" applyFont="1" applyFill="1" applyBorder="1" applyAlignment="1">
      <alignment horizontal="right"/>
    </xf>
    <xf numFmtId="0" fontId="15" fillId="0" borderId="0" xfId="1" applyFont="1"/>
    <xf numFmtId="0" fontId="15" fillId="3" borderId="5" xfId="1" applyFont="1" applyFill="1" applyBorder="1" applyAlignment="1">
      <alignment vertical="center" wrapText="1"/>
    </xf>
    <xf numFmtId="2" fontId="15" fillId="3" borderId="6" xfId="1" applyNumberFormat="1" applyFont="1" applyFill="1" applyBorder="1" applyAlignment="1">
      <alignment horizontal="right" vertical="center"/>
    </xf>
    <xf numFmtId="0" fontId="15" fillId="3" borderId="5" xfId="1" applyFont="1" applyFill="1" applyBorder="1" applyAlignment="1">
      <alignment vertical="center"/>
    </xf>
    <xf numFmtId="0" fontId="14" fillId="3" borderId="5" xfId="1" applyFont="1" applyFill="1" applyBorder="1" applyAlignment="1" applyProtection="1">
      <alignment horizontal="left" vertical="center"/>
    </xf>
    <xf numFmtId="0" fontId="15" fillId="3" borderId="5" xfId="1" applyFont="1" applyFill="1" applyBorder="1" applyAlignment="1" applyProtection="1">
      <alignment vertical="center"/>
    </xf>
    <xf numFmtId="0" fontId="15" fillId="3" borderId="4" xfId="1" applyFont="1" applyFill="1" applyBorder="1" applyProtection="1"/>
    <xf numFmtId="0" fontId="15" fillId="3" borderId="5" xfId="1" applyFont="1" applyFill="1" applyBorder="1" applyAlignment="1" applyProtection="1">
      <alignment horizontal="left" wrapText="1"/>
    </xf>
    <xf numFmtId="0" fontId="14" fillId="3" borderId="5" xfId="1" applyFont="1" applyFill="1" applyBorder="1" applyAlignment="1" applyProtection="1">
      <alignment horizontal="center" vertical="center"/>
    </xf>
    <xf numFmtId="0" fontId="15" fillId="3" borderId="5" xfId="1" applyFont="1" applyFill="1" applyBorder="1" applyAlignment="1" applyProtection="1">
      <alignment horizontal="left" vertical="center"/>
    </xf>
    <xf numFmtId="2" fontId="1" fillId="3" borderId="5" xfId="1" applyNumberFormat="1" applyFont="1" applyFill="1" applyBorder="1" applyAlignment="1" applyProtection="1">
      <alignment horizontal="center" vertical="center"/>
      <protection locked="0"/>
    </xf>
    <xf numFmtId="2" fontId="14" fillId="3" borderId="6" xfId="1" applyNumberFormat="1" applyFont="1" applyFill="1" applyBorder="1" applyProtection="1"/>
    <xf numFmtId="0" fontId="15" fillId="3" borderId="4" xfId="1" applyFont="1" applyFill="1" applyBorder="1" applyAlignment="1">
      <alignment horizontal="center" vertical="top"/>
    </xf>
    <xf numFmtId="0" fontId="14" fillId="3" borderId="5" xfId="1" applyFont="1" applyFill="1" applyBorder="1" applyAlignment="1">
      <alignment horizontal="center" vertical="top"/>
    </xf>
    <xf numFmtId="0" fontId="14" fillId="3" borderId="5" xfId="1" applyFont="1" applyFill="1" applyBorder="1" applyAlignment="1">
      <alignment horizontal="left" vertical="top"/>
    </xf>
    <xf numFmtId="2" fontId="1" fillId="3" borderId="5" xfId="1" applyNumberFormat="1" applyFont="1" applyFill="1" applyBorder="1" applyAlignment="1">
      <alignment horizontal="center" vertical="top"/>
    </xf>
    <xf numFmtId="2" fontId="14" fillId="3" borderId="6" xfId="1" applyNumberFormat="1" applyFont="1" applyFill="1" applyBorder="1" applyAlignment="1">
      <alignment horizontal="right" vertical="top"/>
    </xf>
    <xf numFmtId="0" fontId="3" fillId="0" borderId="0" xfId="1" applyFont="1" applyAlignment="1">
      <alignment vertical="top"/>
    </xf>
    <xf numFmtId="0" fontId="15" fillId="3" borderId="4" xfId="1" applyFont="1" applyFill="1" applyBorder="1" applyAlignment="1">
      <alignment horizontal="center" vertical="center" wrapText="1"/>
    </xf>
    <xf numFmtId="0" fontId="15" fillId="3" borderId="5" xfId="1" applyFont="1" applyFill="1" applyBorder="1" applyAlignment="1">
      <alignment vertical="top" wrapText="1"/>
    </xf>
    <xf numFmtId="0" fontId="15" fillId="3" borderId="5" xfId="1" applyFont="1" applyFill="1" applyBorder="1" applyAlignment="1">
      <alignment horizontal="left" vertical="top" wrapText="1"/>
    </xf>
    <xf numFmtId="2" fontId="1" fillId="3" borderId="5" xfId="1" applyNumberFormat="1" applyFont="1" applyFill="1" applyBorder="1" applyAlignment="1">
      <alignment horizontal="center" vertical="top" wrapText="1"/>
    </xf>
    <xf numFmtId="2" fontId="15" fillId="3" borderId="6" xfId="1" applyNumberFormat="1" applyFont="1" applyFill="1" applyBorder="1" applyAlignment="1">
      <alignment vertical="top"/>
    </xf>
    <xf numFmtId="0" fontId="15" fillId="3" borderId="5" xfId="1" applyFont="1" applyFill="1" applyBorder="1" applyAlignment="1">
      <alignment vertical="top"/>
    </xf>
    <xf numFmtId="0" fontId="15" fillId="3" borderId="5" xfId="1" applyFont="1" applyFill="1" applyBorder="1" applyAlignment="1">
      <alignment horizontal="left" vertical="top"/>
    </xf>
    <xf numFmtId="2" fontId="1" fillId="3" borderId="5" xfId="1" applyNumberFormat="1" applyFont="1" applyFill="1" applyBorder="1" applyAlignment="1">
      <alignment horizontal="center" vertical="top"/>
    </xf>
    <xf numFmtId="2" fontId="15" fillId="3" borderId="5" xfId="1" applyNumberFormat="1" applyFont="1" applyFill="1" applyBorder="1" applyAlignment="1">
      <alignment horizontal="left" wrapText="1"/>
    </xf>
    <xf numFmtId="0" fontId="15" fillId="3" borderId="4" xfId="1" applyFont="1" applyFill="1" applyBorder="1" applyAlignment="1" applyProtection="1">
      <alignment horizontal="center" vertical="top"/>
    </xf>
    <xf numFmtId="0" fontId="15" fillId="3" borderId="5" xfId="1" applyFont="1" applyFill="1" applyBorder="1" applyAlignment="1" applyProtection="1">
      <alignment vertical="center"/>
    </xf>
    <xf numFmtId="2" fontId="14" fillId="3" borderId="6" xfId="1" applyNumberFormat="1" applyFont="1" applyFill="1" applyBorder="1" applyProtection="1"/>
    <xf numFmtId="0" fontId="15" fillId="3" borderId="4" xfId="1" applyFont="1" applyFill="1" applyBorder="1" applyAlignment="1" applyProtection="1">
      <alignment horizontal="center"/>
    </xf>
    <xf numFmtId="0" fontId="14" fillId="3" borderId="5" xfId="1" applyFont="1" applyFill="1" applyBorder="1" applyProtection="1"/>
    <xf numFmtId="0" fontId="14" fillId="3" borderId="5" xfId="1" applyFont="1" applyFill="1" applyBorder="1" applyAlignment="1" applyProtection="1">
      <alignment vertical="center"/>
    </xf>
    <xf numFmtId="0" fontId="14" fillId="3" borderId="5" xfId="1" applyFont="1" applyFill="1" applyBorder="1" applyAlignment="1" applyProtection="1">
      <alignment horizontal="left" vertical="center"/>
    </xf>
    <xf numFmtId="0" fontId="15" fillId="3" borderId="10" xfId="1" applyFont="1" applyFill="1" applyBorder="1" applyAlignment="1" applyProtection="1">
      <alignment horizontal="center"/>
    </xf>
    <xf numFmtId="0" fontId="14" fillId="3" borderId="11" xfId="1" applyFont="1" applyFill="1" applyBorder="1" applyAlignment="1" applyProtection="1">
      <alignment vertical="top"/>
    </xf>
    <xf numFmtId="0" fontId="14" fillId="3" borderId="11" xfId="1" applyFont="1" applyFill="1" applyBorder="1" applyAlignment="1" applyProtection="1">
      <alignment horizontal="left" vertical="center"/>
    </xf>
    <xf numFmtId="0" fontId="15" fillId="3" borderId="11" xfId="1" applyFont="1" applyFill="1" applyBorder="1" applyAlignment="1" applyProtection="1">
      <alignment horizontal="left" vertical="center"/>
    </xf>
    <xf numFmtId="2" fontId="1" fillId="3" borderId="11" xfId="1" applyNumberFormat="1" applyFont="1" applyFill="1" applyBorder="1" applyAlignment="1" applyProtection="1">
      <alignment horizontal="center" vertical="center"/>
      <protection locked="0"/>
    </xf>
    <xf numFmtId="2" fontId="14" fillId="3" borderId="12" xfId="1" applyNumberFormat="1" applyFont="1" applyFill="1" applyBorder="1" applyProtection="1"/>
    <xf numFmtId="0" fontId="16" fillId="0" borderId="0" xfId="1" applyFont="1" applyProtection="1"/>
    <xf numFmtId="0" fontId="16" fillId="0" borderId="0" xfId="1" applyFont="1" applyProtection="1">
      <protection locked="0"/>
    </xf>
    <xf numFmtId="0" fontId="0" fillId="0" borderId="0" xfId="1" applyFont="1" applyAlignment="1">
      <alignment horizontal="center" vertical="center"/>
    </xf>
    <xf numFmtId="211" fontId="15" fillId="3" borderId="2" xfId="1" applyNumberFormat="1" applyFont="1" applyFill="1" applyBorder="1" applyAlignment="1" applyProtection="1">
      <alignment horizontal="center" vertical="center"/>
      <protection locked="0"/>
    </xf>
    <xf numFmtId="192" fontId="15" fillId="3" borderId="3" xfId="1" applyNumberFormat="1" applyFont="1" applyFill="1" applyBorder="1" applyAlignment="1" applyProtection="1">
      <alignment horizontal="center" vertical="center"/>
    </xf>
    <xf numFmtId="0" fontId="1" fillId="0" borderId="0" xfId="1" applyFont="1" applyAlignment="1">
      <alignment horizontal="center" vertical="center"/>
    </xf>
    <xf numFmtId="0" fontId="14" fillId="3" borderId="4" xfId="1" applyFont="1" applyFill="1" applyBorder="1" applyAlignment="1" applyProtection="1">
      <alignment horizontal="center" vertical="center" textRotation="90"/>
    </xf>
    <xf numFmtId="0" fontId="14" fillId="3" borderId="5" xfId="1" applyFont="1" applyFill="1" applyBorder="1" applyAlignment="1" applyProtection="1">
      <alignment horizontal="center" vertical="center" textRotation="90"/>
    </xf>
    <xf numFmtId="192" fontId="14" fillId="3" borderId="5" xfId="1" applyNumberFormat="1" applyFont="1" applyFill="1" applyBorder="1" applyAlignment="1" applyProtection="1">
      <alignment horizontal="center" vertical="center" textRotation="90"/>
      <protection locked="0"/>
    </xf>
    <xf numFmtId="192" fontId="14" fillId="3" borderId="6" xfId="1" applyNumberFormat="1" applyFont="1" applyFill="1" applyBorder="1" applyAlignment="1" applyProtection="1">
      <alignment horizontal="center" vertical="center" textRotation="90"/>
    </xf>
    <xf numFmtId="0" fontId="15" fillId="3" borderId="4" xfId="1" applyFont="1" applyFill="1" applyBorder="1" applyAlignment="1" applyProtection="1">
      <alignment horizontal="center" vertical="top"/>
    </xf>
    <xf numFmtId="0" fontId="14" fillId="3" borderId="5" xfId="1" applyFont="1" applyFill="1" applyBorder="1" applyAlignment="1" applyProtection="1">
      <alignment horizontal="left"/>
    </xf>
    <xf numFmtId="0" fontId="14" fillId="3" borderId="5" xfId="1" applyFont="1" applyFill="1" applyBorder="1" applyAlignment="1" applyProtection="1">
      <protection locked="0"/>
    </xf>
    <xf numFmtId="0" fontId="14" fillId="3" borderId="6" xfId="1" applyFont="1" applyFill="1" applyBorder="1" applyAlignment="1" applyProtection="1"/>
    <xf numFmtId="0" fontId="15" fillId="3" borderId="5" xfId="1" applyFont="1" applyFill="1" applyBorder="1" applyAlignment="1" applyProtection="1">
      <alignment wrapText="1"/>
    </xf>
    <xf numFmtId="0" fontId="15" fillId="3" borderId="5" xfId="1" applyFont="1" applyFill="1" applyBorder="1" applyAlignment="1" applyProtection="1">
      <alignment horizontal="left"/>
    </xf>
    <xf numFmtId="0" fontId="15" fillId="3" borderId="5" xfId="1" applyFont="1" applyFill="1" applyBorder="1" applyProtection="1"/>
    <xf numFmtId="194" fontId="15" fillId="3" borderId="5" xfId="1" applyNumberFormat="1" applyFont="1" applyFill="1" applyBorder="1" applyAlignment="1" applyProtection="1">
      <protection locked="0"/>
    </xf>
    <xf numFmtId="194" fontId="15" fillId="3" borderId="6" xfId="1" applyNumberFormat="1" applyFont="1" applyFill="1" applyBorder="1" applyAlignment="1" applyProtection="1"/>
    <xf numFmtId="0" fontId="15" fillId="3" borderId="4" xfId="1" applyFont="1" applyFill="1" applyBorder="1" applyAlignment="1" applyProtection="1">
      <alignment horizontal="center" vertical="top" wrapText="1"/>
    </xf>
    <xf numFmtId="0" fontId="15" fillId="3" borderId="5" xfId="1" applyFont="1" applyFill="1" applyBorder="1" applyAlignment="1" applyProtection="1">
      <alignment wrapText="1"/>
    </xf>
    <xf numFmtId="0" fontId="15" fillId="3" borderId="5" xfId="1" applyFont="1" applyFill="1" applyBorder="1" applyAlignment="1" applyProtection="1">
      <alignment horizontal="left"/>
    </xf>
    <xf numFmtId="0" fontId="15" fillId="3" borderId="5" xfId="1" applyFont="1" applyFill="1" applyBorder="1" applyAlignment="1" applyProtection="1">
      <alignment horizontal="right" wrapText="1"/>
    </xf>
    <xf numFmtId="194" fontId="15" fillId="3" borderId="5" xfId="1" applyNumberFormat="1" applyFont="1" applyFill="1" applyBorder="1" applyAlignment="1" applyProtection="1">
      <protection locked="0"/>
    </xf>
    <xf numFmtId="194" fontId="15" fillId="3" borderId="6" xfId="1" applyNumberFormat="1" applyFont="1" applyFill="1" applyBorder="1" applyAlignment="1" applyProtection="1"/>
    <xf numFmtId="0" fontId="15" fillId="3" borderId="5" xfId="1" applyFont="1" applyFill="1" applyBorder="1" applyAlignment="1" applyProtection="1">
      <alignment vertical="center" wrapText="1"/>
    </xf>
    <xf numFmtId="0" fontId="15" fillId="3" borderId="5" xfId="1" applyFont="1" applyFill="1" applyBorder="1" applyAlignment="1" applyProtection="1">
      <alignment horizontal="left" vertical="center"/>
    </xf>
    <xf numFmtId="49" fontId="15" fillId="3" borderId="5" xfId="1" applyNumberFormat="1" applyFont="1" applyFill="1" applyBorder="1" applyAlignment="1" applyProtection="1">
      <alignment horizontal="left" vertical="center"/>
      <protection locked="0"/>
    </xf>
    <xf numFmtId="211" fontId="15" fillId="3" borderId="6" xfId="1" applyNumberFormat="1" applyFont="1" applyFill="1" applyBorder="1" applyAlignment="1">
      <alignment horizontal="right"/>
    </xf>
    <xf numFmtId="0" fontId="15" fillId="3" borderId="0" xfId="1" applyFont="1" applyFill="1" applyBorder="1" applyAlignment="1" applyProtection="1">
      <alignment vertical="center" wrapText="1"/>
    </xf>
    <xf numFmtId="0" fontId="15" fillId="3" borderId="5" xfId="1" applyFont="1" applyFill="1" applyBorder="1" applyAlignment="1">
      <alignment wrapText="1"/>
    </xf>
    <xf numFmtId="211" fontId="15" fillId="3" borderId="6" xfId="1" applyNumberFormat="1" applyFont="1" applyFill="1" applyBorder="1" applyAlignment="1">
      <alignment horizontal="right" vertical="center"/>
    </xf>
    <xf numFmtId="0" fontId="15" fillId="3" borderId="5" xfId="1" applyFont="1" applyFill="1" applyBorder="1" applyAlignment="1">
      <alignment horizontal="left"/>
    </xf>
    <xf numFmtId="0" fontId="15" fillId="3" borderId="5" xfId="1" applyFont="1" applyFill="1" applyBorder="1" applyAlignment="1">
      <alignment horizontal="left" vertical="center"/>
    </xf>
    <xf numFmtId="211" fontId="15" fillId="3" borderId="5" xfId="1" applyNumberFormat="1" applyFont="1" applyFill="1" applyBorder="1" applyAlignment="1">
      <alignment horizontal="left" vertical="center"/>
    </xf>
    <xf numFmtId="0" fontId="15" fillId="3" borderId="5" xfId="1" applyFont="1" applyFill="1" applyBorder="1" applyAlignment="1" applyProtection="1">
      <alignment vertical="top" wrapText="1"/>
    </xf>
    <xf numFmtId="210" fontId="15" fillId="3" borderId="5" xfId="1" applyNumberFormat="1" applyFont="1" applyFill="1" applyBorder="1" applyAlignment="1" applyProtection="1">
      <alignment horizontal="right"/>
    </xf>
    <xf numFmtId="194" fontId="15" fillId="3" borderId="5" xfId="1" applyNumberFormat="1" applyFont="1" applyFill="1" applyBorder="1" applyAlignment="1" applyProtection="1">
      <protection locked="0"/>
    </xf>
    <xf numFmtId="0" fontId="15" fillId="3" borderId="5" xfId="1" applyFont="1" applyFill="1" applyBorder="1" applyAlignment="1" applyProtection="1">
      <alignment horizontal="center"/>
    </xf>
    <xf numFmtId="0" fontId="15" fillId="3" borderId="10" xfId="1" applyFont="1" applyFill="1" applyBorder="1" applyAlignment="1" applyProtection="1">
      <alignment horizontal="center" vertical="top"/>
    </xf>
    <xf numFmtId="0" fontId="14" fillId="3" borderId="11" xfId="1" applyFont="1" applyFill="1" applyBorder="1" applyProtection="1"/>
    <xf numFmtId="0" fontId="14" fillId="3" borderId="11" xfId="1" applyFont="1" applyFill="1" applyBorder="1" applyAlignment="1" applyProtection="1">
      <alignment horizontal="left"/>
    </xf>
    <xf numFmtId="194" fontId="14" fillId="3" borderId="11" xfId="1" applyNumberFormat="1" applyFont="1" applyFill="1" applyBorder="1" applyAlignment="1" applyProtection="1">
      <protection locked="0"/>
    </xf>
    <xf numFmtId="194" fontId="14" fillId="3" borderId="12" xfId="1" applyNumberFormat="1" applyFont="1" applyFill="1" applyBorder="1" applyAlignment="1" applyProtection="1"/>
    <xf numFmtId="0" fontId="1" fillId="4" borderId="0" xfId="1" applyFont="1" applyFill="1" applyProtection="1"/>
    <xf numFmtId="0" fontId="1" fillId="4" borderId="0" xfId="1" applyFont="1" applyFill="1" applyProtection="1">
      <protection locked="0"/>
    </xf>
    <xf numFmtId="0" fontId="16" fillId="0" borderId="0" xfId="1" applyFont="1" applyAlignment="1" applyProtection="1">
      <alignment vertical="center"/>
    </xf>
    <xf numFmtId="0" fontId="16" fillId="0" borderId="0" xfId="1" applyFont="1" applyAlignment="1" applyProtection="1">
      <alignment horizontal="center" vertical="center"/>
    </xf>
    <xf numFmtId="0" fontId="16" fillId="0" borderId="0" xfId="1" applyFont="1" applyAlignment="1" applyProtection="1">
      <alignment vertical="center"/>
      <protection locked="0"/>
    </xf>
    <xf numFmtId="0" fontId="14" fillId="3" borderId="2" xfId="1" applyFont="1" applyFill="1" applyBorder="1" applyAlignment="1" applyProtection="1">
      <alignment vertical="center" wrapText="1"/>
    </xf>
    <xf numFmtId="1" fontId="15" fillId="3" borderId="2" xfId="1" applyNumberFormat="1" applyFont="1" applyFill="1" applyBorder="1" applyAlignment="1" applyProtection="1">
      <alignment vertical="center"/>
    </xf>
    <xf numFmtId="0" fontId="15" fillId="0" borderId="0" xfId="1" applyFont="1" applyAlignment="1">
      <alignment vertical="top"/>
    </xf>
    <xf numFmtId="0" fontId="17" fillId="0" borderId="0" xfId="1" applyFont="1" applyAlignment="1">
      <alignment vertical="top"/>
    </xf>
    <xf numFmtId="0" fontId="14" fillId="3" borderId="5" xfId="1" applyFont="1" applyFill="1" applyBorder="1" applyAlignment="1" applyProtection="1">
      <alignment horizontal="center" vertical="center" textRotation="90" wrapText="1"/>
    </xf>
    <xf numFmtId="192" fontId="14" fillId="3" borderId="6" xfId="1" applyNumberFormat="1" applyFont="1" applyFill="1" applyBorder="1" applyAlignment="1" applyProtection="1">
      <alignment horizontal="right" vertical="center"/>
    </xf>
    <xf numFmtId="0" fontId="15" fillId="0" borderId="0" xfId="1" applyFont="1" applyAlignment="1">
      <alignment vertical="top"/>
    </xf>
    <xf numFmtId="0" fontId="15" fillId="3" borderId="4" xfId="1" applyFont="1" applyFill="1" applyBorder="1" applyAlignment="1" applyProtection="1">
      <alignment horizontal="left" vertical="center"/>
    </xf>
    <xf numFmtId="0" fontId="15" fillId="3" borderId="5" xfId="1" applyFont="1" applyFill="1" applyBorder="1" applyAlignment="1" applyProtection="1">
      <alignment horizontal="right" vertical="center" wrapText="1"/>
    </xf>
    <xf numFmtId="0" fontId="15" fillId="3" borderId="5" xfId="1" applyFont="1" applyFill="1" applyBorder="1" applyAlignment="1" applyProtection="1">
      <alignment horizontal="center" vertical="center"/>
    </xf>
    <xf numFmtId="192" fontId="15" fillId="3" borderId="5" xfId="1" applyNumberFormat="1" applyFont="1" applyFill="1" applyBorder="1" applyAlignment="1" applyProtection="1">
      <alignment horizontal="right" vertical="center"/>
      <protection locked="0"/>
    </xf>
    <xf numFmtId="192" fontId="14" fillId="3" borderId="6" xfId="1" applyNumberFormat="1" applyFont="1" applyFill="1" applyBorder="1" applyAlignment="1" applyProtection="1">
      <alignment horizontal="right" vertical="center" wrapText="1"/>
    </xf>
    <xf numFmtId="0" fontId="14" fillId="3" borderId="4" xfId="1" applyFont="1" applyFill="1" applyBorder="1" applyAlignment="1" applyProtection="1">
      <alignment horizontal="left" vertical="center"/>
    </xf>
    <xf numFmtId="0" fontId="15" fillId="3" borderId="4" xfId="1" applyFont="1" applyFill="1" applyBorder="1" applyAlignment="1" applyProtection="1">
      <alignment horizontal="left" vertical="center" wrapText="1"/>
    </xf>
    <xf numFmtId="0" fontId="15" fillId="3" borderId="5" xfId="1" applyFont="1" applyFill="1" applyBorder="1" applyAlignment="1" applyProtection="1">
      <alignment vertical="center" wrapText="1"/>
    </xf>
    <xf numFmtId="0" fontId="15" fillId="3" borderId="5" xfId="1" applyFont="1" applyFill="1" applyBorder="1" applyAlignment="1" applyProtection="1">
      <alignment vertical="center" wrapText="1"/>
    </xf>
    <xf numFmtId="0" fontId="15" fillId="3" borderId="5" xfId="1" applyFont="1" applyFill="1" applyBorder="1" applyAlignment="1" applyProtection="1">
      <alignment horizontal="center" vertical="center" wrapText="1"/>
    </xf>
    <xf numFmtId="192" fontId="15" fillId="3" borderId="5" xfId="1" applyNumberFormat="1" applyFont="1" applyFill="1" applyBorder="1" applyAlignment="1" applyProtection="1">
      <alignment horizontal="right" vertical="center" wrapText="1"/>
      <protection locked="0"/>
    </xf>
    <xf numFmtId="192" fontId="15" fillId="3" borderId="6" xfId="1" applyNumberFormat="1" applyFont="1" applyFill="1" applyBorder="1" applyAlignment="1" applyProtection="1">
      <alignment horizontal="right" vertical="center" wrapText="1"/>
    </xf>
    <xf numFmtId="0" fontId="1" fillId="0" borderId="0" xfId="1" applyFont="1" applyAlignment="1">
      <alignment vertical="top"/>
    </xf>
    <xf numFmtId="0" fontId="15" fillId="3" borderId="5" xfId="1" applyFont="1" applyFill="1" applyBorder="1" applyAlignment="1" applyProtection="1">
      <alignment horizontal="left" vertical="center" wrapText="1"/>
    </xf>
    <xf numFmtId="210" fontId="15" fillId="3" borderId="5" xfId="1" applyNumberFormat="1" applyFont="1" applyFill="1" applyBorder="1" applyAlignment="1" applyProtection="1">
      <alignment horizontal="center" vertical="center" wrapText="1"/>
    </xf>
    <xf numFmtId="1" fontId="14" fillId="3" borderId="4" xfId="1" applyNumberFormat="1" applyFont="1" applyFill="1" applyBorder="1" applyAlignment="1" applyProtection="1">
      <alignment horizontal="left" vertical="center"/>
    </xf>
    <xf numFmtId="1" fontId="15" fillId="3" borderId="4" xfId="1" applyNumberFormat="1" applyFont="1" applyFill="1" applyBorder="1" applyAlignment="1" applyProtection="1">
      <alignment horizontal="left" vertical="center"/>
    </xf>
    <xf numFmtId="192" fontId="15" fillId="3" borderId="5" xfId="1" applyNumberFormat="1" applyFont="1" applyFill="1" applyBorder="1" applyAlignment="1" applyProtection="1">
      <alignment vertical="center"/>
      <protection locked="0"/>
    </xf>
    <xf numFmtId="192" fontId="15" fillId="3" borderId="6" xfId="1" applyNumberFormat="1" applyFont="1" applyFill="1" applyBorder="1" applyAlignment="1" applyProtection="1">
      <alignment vertical="center" wrapText="1"/>
    </xf>
    <xf numFmtId="0" fontId="15" fillId="3" borderId="5" xfId="1" applyFont="1" applyFill="1" applyBorder="1" applyAlignment="1" applyProtection="1">
      <alignment vertical="center" wrapText="1"/>
    </xf>
    <xf numFmtId="192" fontId="14" fillId="3" borderId="6" xfId="1" applyNumberFormat="1" applyFont="1" applyFill="1" applyBorder="1" applyAlignment="1" applyProtection="1">
      <alignment vertical="center" wrapText="1"/>
    </xf>
    <xf numFmtId="0" fontId="14" fillId="3" borderId="10" xfId="1" applyFont="1" applyFill="1" applyBorder="1" applyAlignment="1" applyProtection="1">
      <alignment horizontal="left" vertical="center"/>
    </xf>
    <xf numFmtId="0" fontId="15" fillId="3" borderId="11" xfId="1" applyFont="1" applyFill="1" applyBorder="1" applyAlignment="1" applyProtection="1">
      <alignment horizontal="left" vertical="center" wrapText="1"/>
    </xf>
    <xf numFmtId="0" fontId="15" fillId="3" borderId="11" xfId="1" applyFont="1" applyFill="1" applyBorder="1" applyAlignment="1" applyProtection="1">
      <alignment vertical="center"/>
    </xf>
    <xf numFmtId="0" fontId="15" fillId="3" borderId="11" xfId="1" applyFont="1" applyFill="1" applyBorder="1" applyAlignment="1" applyProtection="1">
      <alignment horizontal="center" vertical="center"/>
    </xf>
    <xf numFmtId="192" fontId="15" fillId="3" borderId="11" xfId="1" applyNumberFormat="1" applyFont="1" applyFill="1" applyBorder="1" applyAlignment="1" applyProtection="1">
      <alignment horizontal="right" vertical="center"/>
      <protection locked="0"/>
    </xf>
    <xf numFmtId="192" fontId="14" fillId="3" borderId="12" xfId="1" applyNumberFormat="1" applyFont="1" applyFill="1" applyBorder="1" applyAlignment="1" applyProtection="1">
      <alignment horizontal="right" vertical="center" wrapText="1"/>
    </xf>
    <xf numFmtId="0" fontId="1" fillId="4" borderId="13" xfId="1" applyFont="1" applyFill="1" applyBorder="1" applyAlignment="1" applyProtection="1">
      <alignment horizontal="left" vertical="center"/>
    </xf>
    <xf numFmtId="0" fontId="1" fillId="4" borderId="13" xfId="1" applyFont="1" applyFill="1" applyBorder="1" applyAlignment="1" applyProtection="1">
      <alignment horizontal="right" vertical="center"/>
    </xf>
    <xf numFmtId="0" fontId="1" fillId="4" borderId="13" xfId="1" applyFont="1" applyFill="1" applyBorder="1" applyAlignment="1" applyProtection="1">
      <alignment vertical="center"/>
    </xf>
    <xf numFmtId="0" fontId="1" fillId="4" borderId="13" xfId="1" applyFont="1" applyFill="1" applyBorder="1" applyAlignment="1" applyProtection="1">
      <alignment horizontal="center" vertical="center"/>
    </xf>
    <xf numFmtId="192" fontId="1" fillId="4" borderId="13" xfId="1" applyNumberFormat="1" applyFont="1" applyFill="1" applyBorder="1" applyAlignment="1" applyProtection="1">
      <alignment horizontal="right" vertical="center"/>
      <protection locked="0"/>
    </xf>
    <xf numFmtId="192" fontId="9" fillId="4" borderId="14" xfId="1" applyNumberFormat="1" applyFont="1" applyFill="1" applyBorder="1" applyAlignment="1" applyProtection="1">
      <alignment horizontal="right" vertical="center" wrapText="1"/>
    </xf>
    <xf numFmtId="0" fontId="1" fillId="0" borderId="0" xfId="1" applyFont="1" applyBorder="1" applyAlignment="1">
      <alignment vertical="top"/>
    </xf>
    <xf numFmtId="0" fontId="0" fillId="0" borderId="0" xfId="1" applyFont="1" applyProtection="1"/>
    <xf numFmtId="192" fontId="0" fillId="0" borderId="0" xfId="1" applyNumberFormat="1" applyFont="1" applyAlignment="1" applyProtection="1">
      <alignment horizontal="center"/>
      <protection locked="0"/>
    </xf>
    <xf numFmtId="192" fontId="0" fillId="0" borderId="0" xfId="1" applyNumberFormat="1" applyFont="1" applyAlignment="1" applyProtection="1">
      <alignment horizontal="center"/>
    </xf>
    <xf numFmtId="0" fontId="14" fillId="2" borderId="1" xfId="1" applyFont="1" applyFill="1" applyBorder="1" applyAlignment="1" applyProtection="1">
      <alignment horizontal="center" vertical="center"/>
    </xf>
    <xf numFmtId="0" fontId="14" fillId="2" borderId="2" xfId="1" applyFont="1" applyFill="1" applyBorder="1" applyAlignment="1" applyProtection="1">
      <alignment vertical="center"/>
    </xf>
    <xf numFmtId="1" fontId="14" fillId="2" borderId="2" xfId="1" applyNumberFormat="1" applyFont="1" applyFill="1" applyBorder="1" applyAlignment="1" applyProtection="1">
      <alignment horizontal="center" vertical="center"/>
    </xf>
    <xf numFmtId="192" fontId="14" fillId="2" borderId="2" xfId="1" applyNumberFormat="1" applyFont="1" applyFill="1" applyBorder="1" applyAlignment="1" applyProtection="1">
      <alignment horizontal="center" vertical="center"/>
      <protection locked="0"/>
    </xf>
    <xf numFmtId="192" fontId="14" fillId="2" borderId="3" xfId="1" applyNumberFormat="1" applyFont="1" applyFill="1" applyBorder="1" applyAlignment="1" applyProtection="1">
      <alignment horizontal="center" vertical="center"/>
    </xf>
    <xf numFmtId="0" fontId="18" fillId="2" borderId="0" xfId="1" applyFont="1" applyFill="1"/>
    <xf numFmtId="0" fontId="14" fillId="2" borderId="4" xfId="1" applyFont="1" applyFill="1" applyBorder="1" applyAlignment="1" applyProtection="1">
      <alignment horizontal="center" vertical="center" textRotation="90"/>
    </xf>
    <xf numFmtId="0" fontId="14" fillId="2" borderId="5" xfId="1" applyFont="1" applyFill="1" applyBorder="1" applyAlignment="1" applyProtection="1">
      <alignment horizontal="center" vertical="center" textRotation="90"/>
    </xf>
    <xf numFmtId="0" fontId="14" fillId="2" borderId="5" xfId="1" applyFont="1" applyFill="1" applyBorder="1" applyAlignment="1" applyProtection="1">
      <alignment horizontal="center" vertical="center"/>
    </xf>
    <xf numFmtId="192" fontId="14" fillId="2" borderId="5" xfId="1" applyNumberFormat="1" applyFont="1" applyFill="1" applyBorder="1" applyAlignment="1" applyProtection="1">
      <alignment horizontal="center" vertical="center" textRotation="90"/>
      <protection locked="0"/>
    </xf>
    <xf numFmtId="0" fontId="14" fillId="2" borderId="6" xfId="1" applyFont="1" applyFill="1" applyBorder="1" applyAlignment="1" applyProtection="1">
      <alignment horizontal="center" vertical="center" textRotation="90"/>
    </xf>
    <xf numFmtId="0" fontId="15" fillId="2" borderId="4" xfId="1" applyFont="1" applyFill="1" applyBorder="1" applyAlignment="1" applyProtection="1">
      <alignment horizontal="center" vertical="top"/>
    </xf>
    <xf numFmtId="0" fontId="15" fillId="2" borderId="5" xfId="1" applyFont="1" applyFill="1" applyBorder="1" applyAlignment="1">
      <alignment vertical="top" wrapText="1"/>
    </xf>
    <xf numFmtId="0" fontId="15" fillId="2" borderId="5" xfId="1" applyFont="1" applyFill="1" applyBorder="1" applyAlignment="1">
      <alignment horizontal="center" vertical="top"/>
    </xf>
    <xf numFmtId="4" fontId="15" fillId="2" borderId="5" xfId="1" applyNumberFormat="1" applyFont="1" applyFill="1" applyBorder="1" applyAlignment="1" applyProtection="1">
      <alignment horizontal="center" vertical="top"/>
    </xf>
    <xf numFmtId="4" fontId="15" fillId="2" borderId="6" xfId="1" applyNumberFormat="1" applyFont="1" applyFill="1" applyBorder="1" applyAlignment="1" applyProtection="1">
      <alignment horizontal="center" vertical="top"/>
    </xf>
    <xf numFmtId="0" fontId="19" fillId="2" borderId="0" xfId="1" applyFont="1" applyFill="1" applyAlignment="1">
      <alignment vertical="top"/>
    </xf>
    <xf numFmtId="0" fontId="20" fillId="0" borderId="0" xfId="1" applyFont="1" applyAlignment="1">
      <alignment vertical="top"/>
    </xf>
    <xf numFmtId="0" fontId="15" fillId="2" borderId="4" xfId="1" applyFont="1" applyFill="1" applyBorder="1" applyAlignment="1" applyProtection="1">
      <alignment horizontal="center"/>
    </xf>
    <xf numFmtId="0" fontId="15" fillId="2" borderId="5" xfId="1" applyFont="1" applyFill="1" applyBorder="1"/>
    <xf numFmtId="0" fontId="15" fillId="2" borderId="5" xfId="1" applyFont="1" applyFill="1" applyBorder="1" applyAlignment="1">
      <alignment horizontal="center" vertical="top" readingOrder="1"/>
    </xf>
    <xf numFmtId="0" fontId="1" fillId="2" borderId="0" xfId="1" applyFont="1" applyFill="1"/>
    <xf numFmtId="0" fontId="15" fillId="2" borderId="5" xfId="1" applyFont="1" applyFill="1" applyBorder="1" applyAlignment="1">
      <alignment wrapText="1"/>
    </xf>
    <xf numFmtId="0" fontId="14" fillId="2" borderId="10" xfId="1" applyFont="1" applyFill="1" applyBorder="1" applyAlignment="1" applyProtection="1">
      <alignment horizontal="center"/>
    </xf>
    <xf numFmtId="0" fontId="14" fillId="2" borderId="11" xfId="1" applyFont="1" applyFill="1" applyBorder="1"/>
    <xf numFmtId="0" fontId="14" fillId="2" borderId="11" xfId="1" applyFont="1" applyFill="1" applyBorder="1" applyAlignment="1">
      <alignment horizontal="center" vertical="top" readingOrder="1"/>
    </xf>
    <xf numFmtId="0" fontId="14" fillId="2" borderId="11" xfId="1" applyFont="1" applyFill="1" applyBorder="1" applyAlignment="1">
      <alignment horizontal="center" vertical="top"/>
    </xf>
    <xf numFmtId="4" fontId="14" fillId="2" borderId="11" xfId="1" applyNumberFormat="1" applyFont="1" applyFill="1" applyBorder="1" applyAlignment="1" applyProtection="1">
      <alignment horizontal="center" vertical="top"/>
    </xf>
    <xf numFmtId="4" fontId="14" fillId="2" borderId="12" xfId="1" applyNumberFormat="1" applyFont="1" applyFill="1" applyBorder="1" applyAlignment="1" applyProtection="1">
      <alignment horizontal="center" vertical="top"/>
    </xf>
    <xf numFmtId="0" fontId="1" fillId="2" borderId="0" xfId="1" applyFont="1" applyFill="1" applyProtection="1"/>
    <xf numFmtId="192" fontId="1" fillId="2" borderId="0" xfId="1" applyNumberFormat="1" applyFont="1" applyFill="1" applyAlignment="1" applyProtection="1">
      <alignment horizontal="center"/>
      <protection locked="0"/>
    </xf>
    <xf numFmtId="192" fontId="1" fillId="2" borderId="0" xfId="1" applyNumberFormat="1" applyFont="1" applyFill="1" applyAlignment="1" applyProtection="1">
      <alignment horizontal="center"/>
    </xf>
    <xf numFmtId="0" fontId="18" fillId="0" borderId="0" xfId="1" applyFont="1"/>
    <xf numFmtId="0" fontId="14" fillId="3" borderId="2" xfId="1" applyFont="1" applyFill="1" applyBorder="1" applyAlignment="1" applyProtection="1">
      <alignment horizontal="center" vertical="center"/>
    </xf>
    <xf numFmtId="1" fontId="14" fillId="3" borderId="2" xfId="1" applyNumberFormat="1" applyFont="1" applyFill="1" applyBorder="1" applyAlignment="1" applyProtection="1">
      <alignment horizontal="center" vertical="center"/>
    </xf>
    <xf numFmtId="192" fontId="14" fillId="3" borderId="2" xfId="1" applyNumberFormat="1" applyFont="1" applyFill="1" applyBorder="1" applyAlignment="1" applyProtection="1">
      <alignment horizontal="center" vertical="center"/>
      <protection locked="0"/>
    </xf>
    <xf numFmtId="192" fontId="14" fillId="3" borderId="3" xfId="1" applyNumberFormat="1" applyFont="1" applyFill="1" applyBorder="1" applyAlignment="1" applyProtection="1">
      <alignment horizontal="center" vertical="center"/>
    </xf>
    <xf numFmtId="0" fontId="21" fillId="0" borderId="0" xfId="1" applyFont="1"/>
    <xf numFmtId="192" fontId="14" fillId="3" borderId="6" xfId="1" applyNumberFormat="1" applyFont="1" applyFill="1" applyBorder="1" applyAlignment="1" applyProtection="1">
      <alignment horizontal="center" vertical="center"/>
    </xf>
    <xf numFmtId="2" fontId="15" fillId="3" borderId="4" xfId="1" applyNumberFormat="1" applyFont="1" applyFill="1" applyBorder="1" applyAlignment="1">
      <alignment horizontal="center"/>
    </xf>
    <xf numFmtId="2" fontId="15" fillId="3" borderId="5" xfId="1" applyNumberFormat="1" applyFont="1" applyFill="1" applyBorder="1" applyAlignment="1">
      <alignment horizontal="center"/>
    </xf>
    <xf numFmtId="3" fontId="15" fillId="3" borderId="5" xfId="1" applyNumberFormat="1" applyFont="1" applyFill="1" applyBorder="1" applyAlignment="1">
      <alignment horizontal="center"/>
    </xf>
    <xf numFmtId="2" fontId="15" fillId="3" borderId="5" xfId="1" applyNumberFormat="1" applyFont="1" applyFill="1" applyBorder="1" applyAlignment="1">
      <alignment horizontal="left"/>
    </xf>
    <xf numFmtId="3" fontId="15" fillId="3" borderId="5" xfId="1" applyNumberFormat="1" applyFont="1" applyFill="1" applyBorder="1" applyAlignment="1">
      <alignment horizontal="right"/>
    </xf>
    <xf numFmtId="3" fontId="15" fillId="3" borderId="6" xfId="1" applyNumberFormat="1" applyFont="1" applyFill="1" applyBorder="1" applyAlignment="1">
      <alignment horizontal="center"/>
    </xf>
    <xf numFmtId="0" fontId="15" fillId="3" borderId="5" xfId="1" applyFont="1" applyFill="1" applyBorder="1" applyAlignment="1" applyProtection="1">
      <alignment horizontal="left" vertical="center"/>
    </xf>
    <xf numFmtId="0" fontId="15" fillId="3" borderId="5" xfId="1" applyFont="1" applyFill="1" applyBorder="1" applyAlignment="1">
      <alignment horizontal="center" vertical="center" wrapText="1"/>
    </xf>
    <xf numFmtId="2" fontId="15" fillId="3" borderId="5" xfId="1" applyNumberFormat="1" applyFont="1" applyFill="1" applyBorder="1" applyAlignment="1">
      <alignment horizontal="left" vertical="center"/>
    </xf>
    <xf numFmtId="211" fontId="15" fillId="3" borderId="6" xfId="1" applyNumberFormat="1" applyFont="1" applyFill="1" applyBorder="1" applyAlignment="1">
      <alignment vertical="center"/>
    </xf>
    <xf numFmtId="0" fontId="15" fillId="3" borderId="10" xfId="1" applyFont="1" applyFill="1" applyBorder="1" applyAlignment="1">
      <alignment horizontal="center" vertical="center"/>
    </xf>
    <xf numFmtId="0" fontId="15" fillId="3" borderId="11" xfId="1" applyFont="1" applyFill="1" applyBorder="1" applyAlignment="1">
      <alignment vertical="center" wrapText="1"/>
    </xf>
    <xf numFmtId="2" fontId="15" fillId="3" borderId="11" xfId="1" applyNumberFormat="1" applyFont="1" applyFill="1" applyBorder="1" applyAlignment="1">
      <alignment horizontal="left" vertical="center"/>
    </xf>
    <xf numFmtId="211" fontId="15" fillId="3" borderId="12" xfId="1" applyNumberFormat="1" applyFont="1" applyFill="1" applyBorder="1" applyAlignment="1">
      <alignment vertical="center"/>
    </xf>
    <xf numFmtId="0" fontId="13" fillId="0" borderId="0" xfId="1" applyFont="1" applyProtection="1">
      <protection locked="0"/>
    </xf>
    <xf numFmtId="0" fontId="14" fillId="3" borderId="1" xfId="1" applyFont="1" applyFill="1" applyBorder="1" applyAlignment="1" applyProtection="1">
      <alignment horizontal="center" wrapText="1"/>
    </xf>
    <xf numFmtId="0" fontId="14" fillId="3" borderId="2" xfId="1" applyFont="1" applyFill="1" applyBorder="1" applyAlignment="1" applyProtection="1">
      <alignment wrapText="1"/>
    </xf>
    <xf numFmtId="192" fontId="15" fillId="3" borderId="2" xfId="1" applyNumberFormat="1" applyFont="1" applyFill="1" applyBorder="1" applyAlignment="1" applyProtection="1">
      <alignment horizontal="center" vertical="center"/>
      <protection locked="0"/>
    </xf>
    <xf numFmtId="0" fontId="15" fillId="3" borderId="4" xfId="1" applyFont="1" applyFill="1" applyBorder="1" applyAlignment="1" applyProtection="1">
      <alignment horizontal="center" vertical="top"/>
    </xf>
    <xf numFmtId="0" fontId="14" fillId="3" borderId="5" xfId="1" applyFont="1" applyFill="1" applyBorder="1" applyAlignment="1" applyProtection="1">
      <alignment vertical="top"/>
    </xf>
    <xf numFmtId="0" fontId="15" fillId="3" borderId="5" xfId="1" applyFont="1" applyFill="1" applyBorder="1" applyAlignment="1" applyProtection="1">
      <alignment horizontal="center"/>
    </xf>
    <xf numFmtId="1" fontId="15" fillId="3" borderId="5" xfId="1" applyNumberFormat="1" applyFont="1" applyFill="1" applyBorder="1" applyAlignment="1" applyProtection="1">
      <alignment horizontal="center"/>
    </xf>
    <xf numFmtId="186" fontId="15" fillId="3" borderId="5" xfId="1" applyNumberFormat="1" applyFont="1" applyFill="1" applyBorder="1" applyProtection="1">
      <protection locked="0"/>
    </xf>
    <xf numFmtId="186" fontId="15" fillId="3" borderId="6" xfId="1" applyNumberFormat="1" applyFont="1" applyFill="1" applyBorder="1" applyProtection="1"/>
    <xf numFmtId="0" fontId="15" fillId="3" borderId="4" xfId="1" applyFont="1" applyFill="1" applyBorder="1" applyAlignment="1" applyProtection="1">
      <alignment horizontal="center" vertical="center"/>
    </xf>
    <xf numFmtId="0" fontId="15" fillId="3" borderId="5" xfId="1" applyFont="1" applyFill="1" applyBorder="1" applyAlignment="1" applyProtection="1">
      <alignment vertical="center" wrapText="1"/>
    </xf>
    <xf numFmtId="0" fontId="15" fillId="3" borderId="5" xfId="1" applyFont="1" applyFill="1" applyBorder="1" applyAlignment="1" applyProtection="1">
      <alignment horizontal="center" vertical="center"/>
    </xf>
    <xf numFmtId="1" fontId="15" fillId="3" borderId="5" xfId="1" applyNumberFormat="1" applyFont="1" applyFill="1" applyBorder="1" applyAlignment="1" applyProtection="1">
      <alignment horizontal="center" vertical="center"/>
    </xf>
    <xf numFmtId="4" fontId="15" fillId="3" borderId="5" xfId="1" applyNumberFormat="1" applyFont="1" applyFill="1" applyBorder="1" applyAlignment="1" applyProtection="1">
      <alignment horizontal="right" vertical="center"/>
      <protection locked="0"/>
    </xf>
    <xf numFmtId="4" fontId="15" fillId="3" borderId="6" xfId="1" applyNumberFormat="1" applyFont="1" applyFill="1" applyBorder="1" applyAlignment="1" applyProtection="1">
      <alignment horizontal="right" vertical="center"/>
    </xf>
    <xf numFmtId="2" fontId="18" fillId="0" borderId="0" xfId="1" applyNumberFormat="1" applyFont="1"/>
    <xf numFmtId="0" fontId="15" fillId="3" borderId="5" xfId="1" applyFont="1" applyFill="1" applyBorder="1" applyAlignment="1" applyProtection="1">
      <alignment horizontal="center" vertical="center" wrapText="1"/>
    </xf>
    <xf numFmtId="4" fontId="15" fillId="3" borderId="5" xfId="1" applyNumberFormat="1" applyFont="1" applyFill="1" applyBorder="1" applyAlignment="1" applyProtection="1">
      <alignment horizontal="right"/>
      <protection locked="0"/>
    </xf>
    <xf numFmtId="4" fontId="15" fillId="3" borderId="6" xfId="1" applyNumberFormat="1" applyFont="1" applyFill="1" applyBorder="1" applyAlignment="1" applyProtection="1">
      <alignment horizontal="right"/>
    </xf>
    <xf numFmtId="0" fontId="15" fillId="3" borderId="5" xfId="1" applyFont="1" applyFill="1" applyBorder="1" applyAlignment="1" applyProtection="1">
      <alignment vertical="top"/>
    </xf>
    <xf numFmtId="2" fontId="15" fillId="3" borderId="5" xfId="1" applyNumberFormat="1" applyFont="1" applyFill="1" applyBorder="1" applyProtection="1">
      <protection locked="0"/>
    </xf>
    <xf numFmtId="0" fontId="15" fillId="3" borderId="10" xfId="1" applyFont="1" applyFill="1" applyBorder="1" applyAlignment="1" applyProtection="1">
      <alignment horizontal="center" vertical="top"/>
    </xf>
    <xf numFmtId="0" fontId="14" fillId="3" borderId="11" xfId="1" applyFont="1" applyFill="1" applyBorder="1" applyAlignment="1" applyProtection="1">
      <alignment vertical="top"/>
    </xf>
    <xf numFmtId="0" fontId="14" fillId="3" borderId="11" xfId="1" applyFont="1" applyFill="1" applyBorder="1" applyAlignment="1" applyProtection="1">
      <alignment horizontal="center"/>
    </xf>
    <xf numFmtId="1" fontId="14" fillId="3" borderId="11" xfId="1" applyNumberFormat="1" applyFont="1" applyFill="1" applyBorder="1" applyAlignment="1" applyProtection="1">
      <alignment horizontal="center"/>
    </xf>
    <xf numFmtId="2" fontId="15" fillId="3" borderId="11" xfId="1" applyNumberFormat="1" applyFont="1" applyFill="1" applyBorder="1" applyProtection="1">
      <protection locked="0"/>
    </xf>
    <xf numFmtId="4" fontId="15" fillId="3" borderId="12" xfId="1" applyNumberFormat="1" applyFont="1" applyFill="1" applyBorder="1" applyAlignment="1" applyProtection="1">
      <alignment horizontal="right"/>
    </xf>
    <xf numFmtId="0" fontId="0" fillId="0" borderId="0" xfId="1" applyFont="1" applyAlignment="1">
      <alignment horizontal="left"/>
    </xf>
    <xf numFmtId="0" fontId="9" fillId="5" borderId="1" xfId="1" applyFont="1" applyFill="1" applyBorder="1" applyAlignment="1" applyProtection="1">
      <alignment horizontal="center" wrapText="1"/>
    </xf>
    <xf numFmtId="0" fontId="9" fillId="5" borderId="2" xfId="1" applyFont="1" applyFill="1" applyBorder="1" applyAlignment="1" applyProtection="1">
      <alignment wrapText="1"/>
    </xf>
    <xf numFmtId="1" fontId="1" fillId="5" borderId="2" xfId="1" applyNumberFormat="1" applyFont="1" applyFill="1" applyBorder="1" applyAlignment="1" applyProtection="1">
      <alignment horizontal="center" vertical="center"/>
    </xf>
    <xf numFmtId="1" fontId="1" fillId="5" borderId="2" xfId="1" applyNumberFormat="1" applyFont="1" applyFill="1" applyBorder="1" applyAlignment="1" applyProtection="1">
      <alignment horizontal="left" vertical="center"/>
    </xf>
    <xf numFmtId="192" fontId="1" fillId="5" borderId="2" xfId="1" applyNumberFormat="1" applyFont="1" applyFill="1" applyBorder="1" applyAlignment="1" applyProtection="1">
      <alignment horizontal="center" vertical="center"/>
      <protection locked="0"/>
    </xf>
    <xf numFmtId="192" fontId="1" fillId="5" borderId="3" xfId="1" applyNumberFormat="1" applyFont="1" applyFill="1" applyBorder="1" applyAlignment="1" applyProtection="1">
      <alignment horizontal="center" vertical="center"/>
    </xf>
    <xf numFmtId="0" fontId="1" fillId="0" borderId="0" xfId="1" applyFont="1"/>
    <xf numFmtId="0" fontId="9" fillId="5" borderId="4" xfId="1" applyFont="1" applyFill="1" applyBorder="1" applyAlignment="1" applyProtection="1">
      <alignment horizontal="center" vertical="center" textRotation="90"/>
    </xf>
    <xf numFmtId="0" fontId="9" fillId="5" borderId="5" xfId="1" applyFont="1" applyFill="1" applyBorder="1" applyAlignment="1" applyProtection="1">
      <alignment horizontal="center" vertical="center" textRotation="90"/>
    </xf>
    <xf numFmtId="0" fontId="9" fillId="5" borderId="5" xfId="1" applyFont="1" applyFill="1" applyBorder="1" applyAlignment="1" applyProtection="1">
      <alignment horizontal="center" vertical="center"/>
    </xf>
    <xf numFmtId="0" fontId="9" fillId="5" borderId="5" xfId="1" applyFont="1" applyFill="1" applyBorder="1" applyAlignment="1" applyProtection="1">
      <alignment horizontal="left" vertical="center"/>
    </xf>
    <xf numFmtId="192" fontId="9" fillId="5" borderId="5" xfId="1" applyNumberFormat="1" applyFont="1" applyFill="1" applyBorder="1" applyAlignment="1" applyProtection="1">
      <alignment horizontal="center" vertical="center" textRotation="90"/>
      <protection locked="0"/>
    </xf>
    <xf numFmtId="192" fontId="9" fillId="5" borderId="6" xfId="1" applyNumberFormat="1" applyFont="1" applyFill="1" applyBorder="1" applyAlignment="1" applyProtection="1">
      <alignment horizontal="center" vertical="center"/>
    </xf>
    <xf numFmtId="0" fontId="1" fillId="5" borderId="4" xfId="1" applyFont="1" applyFill="1" applyBorder="1" applyAlignment="1" applyProtection="1">
      <alignment horizontal="center" vertical="center"/>
    </xf>
    <xf numFmtId="0" fontId="1" fillId="5" borderId="5" xfId="1" applyFont="1" applyFill="1" applyBorder="1" applyAlignment="1">
      <alignment horizontal="left" vertical="center"/>
    </xf>
    <xf numFmtId="1" fontId="1" fillId="5" borderId="5" xfId="1" applyNumberFormat="1" applyFont="1" applyFill="1" applyBorder="1" applyAlignment="1" applyProtection="1">
      <alignment horizontal="center" vertical="center"/>
    </xf>
    <xf numFmtId="2" fontId="1" fillId="5" borderId="5" xfId="1" applyNumberFormat="1" applyFont="1" applyFill="1" applyBorder="1" applyAlignment="1" applyProtection="1">
      <alignment horizontal="center" vertical="center"/>
      <protection locked="0"/>
    </xf>
    <xf numFmtId="2" fontId="1" fillId="5" borderId="6" xfId="1" applyNumberFormat="1" applyFont="1" applyFill="1" applyBorder="1" applyAlignment="1" applyProtection="1">
      <alignment horizontal="right" vertical="center"/>
    </xf>
    <xf numFmtId="0" fontId="1" fillId="5" borderId="5" xfId="1" applyFont="1" applyFill="1" applyBorder="1" applyAlignment="1">
      <alignment horizontal="left" vertical="center" wrapText="1" indent="1"/>
    </xf>
    <xf numFmtId="0" fontId="1" fillId="5" borderId="4" xfId="1" applyFont="1" applyFill="1" applyBorder="1" applyAlignment="1">
      <alignment horizontal="left" vertical="center" wrapText="1" indent="1"/>
    </xf>
    <xf numFmtId="0" fontId="1" fillId="5" borderId="5" xfId="1" applyFont="1" applyFill="1" applyBorder="1"/>
    <xf numFmtId="2" fontId="1" fillId="5" borderId="5" xfId="1" applyNumberFormat="1" applyFont="1" applyFill="1" applyBorder="1" applyAlignment="1">
      <alignment horizontal="center"/>
    </xf>
    <xf numFmtId="2" fontId="1" fillId="5" borderId="6" xfId="1" applyNumberFormat="1" applyFont="1" applyFill="1" applyBorder="1"/>
    <xf numFmtId="0" fontId="15" fillId="5" borderId="15" xfId="1" applyFont="1" applyFill="1" applyBorder="1" applyAlignment="1">
      <alignment horizontal="center" vertical="top" wrapText="1"/>
    </xf>
    <xf numFmtId="0" fontId="15" fillId="5" borderId="0" xfId="1" applyFont="1" applyFill="1" applyBorder="1" applyAlignment="1">
      <alignment horizontal="left" wrapText="1"/>
    </xf>
    <xf numFmtId="4" fontId="15" fillId="5" borderId="0" xfId="1" applyNumberFormat="1" applyFont="1" applyFill="1" applyBorder="1" applyAlignment="1">
      <alignment horizontal="right" wrapText="1"/>
    </xf>
    <xf numFmtId="2" fontId="15" fillId="5" borderId="0" xfId="1" applyNumberFormat="1" applyFont="1" applyFill="1" applyBorder="1" applyAlignment="1">
      <alignment horizontal="center" wrapText="1"/>
    </xf>
    <xf numFmtId="0" fontId="15" fillId="5" borderId="0" xfId="1" applyFont="1" applyFill="1" applyBorder="1" applyAlignment="1">
      <alignment horizontal="left" vertical="top" wrapText="1"/>
    </xf>
    <xf numFmtId="0" fontId="15" fillId="5" borderId="0" xfId="1" applyFont="1" applyFill="1" applyBorder="1" applyAlignment="1">
      <alignment horizontal="center" wrapText="1"/>
    </xf>
    <xf numFmtId="0" fontId="1" fillId="5" borderId="4" xfId="1" applyFont="1" applyFill="1" applyBorder="1" applyAlignment="1" applyProtection="1">
      <alignment horizontal="center" vertical="top"/>
    </xf>
    <xf numFmtId="0" fontId="1" fillId="5" borderId="5" xfId="1" applyFont="1" applyFill="1" applyBorder="1" applyAlignment="1" applyProtection="1">
      <alignment vertical="top"/>
    </xf>
    <xf numFmtId="0" fontId="1" fillId="5" borderId="5" xfId="1" applyFont="1" applyFill="1" applyBorder="1" applyAlignment="1" applyProtection="1">
      <alignment horizontal="center"/>
    </xf>
    <xf numFmtId="0" fontId="1" fillId="5" borderId="5" xfId="1" applyFont="1" applyFill="1" applyBorder="1" applyAlignment="1" applyProtection="1">
      <alignment horizontal="left"/>
    </xf>
    <xf numFmtId="1" fontId="1" fillId="5" borderId="5" xfId="1" applyNumberFormat="1" applyFont="1" applyFill="1" applyBorder="1" applyAlignment="1" applyProtection="1">
      <alignment horizontal="center"/>
    </xf>
    <xf numFmtId="2" fontId="1" fillId="5" borderId="5" xfId="1" applyNumberFormat="1" applyFont="1" applyFill="1" applyBorder="1" applyAlignment="1" applyProtection="1">
      <alignment horizontal="center"/>
      <protection locked="0"/>
    </xf>
    <xf numFmtId="2" fontId="1" fillId="5" borderId="6" xfId="1" applyNumberFormat="1" applyFont="1" applyFill="1" applyBorder="1" applyAlignment="1" applyProtection="1">
      <alignment horizontal="right"/>
    </xf>
    <xf numFmtId="0" fontId="1" fillId="5" borderId="10" xfId="1" applyFont="1" applyFill="1" applyBorder="1" applyAlignment="1" applyProtection="1">
      <alignment horizontal="center" vertical="top"/>
    </xf>
    <xf numFmtId="0" fontId="9" fillId="5" borderId="11" xfId="1" applyFont="1" applyFill="1" applyBorder="1" applyAlignment="1" applyProtection="1">
      <alignment vertical="top"/>
    </xf>
    <xf numFmtId="0" fontId="9" fillId="5" borderId="11" xfId="1" applyFont="1" applyFill="1" applyBorder="1" applyAlignment="1" applyProtection="1">
      <alignment horizontal="center"/>
    </xf>
    <xf numFmtId="1" fontId="9" fillId="5" borderId="11" xfId="1" applyNumberFormat="1" applyFont="1" applyFill="1" applyBorder="1" applyAlignment="1" applyProtection="1">
      <alignment horizontal="left"/>
    </xf>
    <xf numFmtId="2" fontId="1" fillId="5" borderId="11" xfId="1" applyNumberFormat="1" applyFont="1" applyFill="1" applyBorder="1" applyProtection="1">
      <protection locked="0"/>
    </xf>
    <xf numFmtId="2" fontId="1" fillId="5" borderId="11" xfId="1" applyNumberFormat="1" applyFont="1" applyFill="1" applyBorder="1" applyAlignment="1" applyProtection="1">
      <alignment horizontal="center"/>
    </xf>
    <xf numFmtId="0" fontId="15" fillId="3" borderId="4" xfId="1" applyFont="1" applyFill="1" applyBorder="1" applyAlignment="1" applyProtection="1">
      <alignment horizontal="center" vertical="center"/>
    </xf>
    <xf numFmtId="0" fontId="15" fillId="3" borderId="5" xfId="1" applyFont="1" applyFill="1" applyBorder="1" applyAlignment="1" applyProtection="1">
      <alignment vertical="center"/>
      <protection locked="0"/>
    </xf>
    <xf numFmtId="0" fontId="15" fillId="3" borderId="6" xfId="1" applyFont="1" applyFill="1" applyBorder="1" applyAlignment="1" applyProtection="1">
      <alignment vertical="center"/>
    </xf>
    <xf numFmtId="4" fontId="23" fillId="3" borderId="5" xfId="1" applyNumberFormat="1" applyFont="1" applyFill="1" applyBorder="1" applyAlignment="1">
      <alignment vertical="center" wrapText="1"/>
    </xf>
    <xf numFmtId="0" fontId="23" fillId="3" borderId="5" xfId="1" applyFont="1" applyFill="1" applyBorder="1" applyAlignment="1">
      <alignment horizontal="center" vertical="center"/>
    </xf>
    <xf numFmtId="194" fontId="24" fillId="3" borderId="5" xfId="1" applyNumberFormat="1" applyFont="1" applyFill="1" applyBorder="1" applyAlignment="1">
      <alignment vertical="center"/>
    </xf>
    <xf numFmtId="194" fontId="24" fillId="3" borderId="6" xfId="1" applyNumberFormat="1" applyFont="1" applyFill="1" applyBorder="1" applyAlignment="1">
      <alignment vertical="center"/>
    </xf>
    <xf numFmtId="0" fontId="2" fillId="3" borderId="4" xfId="1" applyFont="1" applyFill="1" applyBorder="1" applyAlignment="1">
      <alignment horizontal="center" vertical="center"/>
    </xf>
    <xf numFmtId="49" fontId="2" fillId="3" borderId="5" xfId="1" applyNumberFormat="1" applyFont="1" applyFill="1" applyBorder="1" applyAlignment="1">
      <alignment horizontal="left" vertical="center" wrapText="1" shrinkToFit="1"/>
    </xf>
    <xf numFmtId="0" fontId="2" fillId="3" borderId="5" xfId="1" applyFont="1" applyFill="1" applyBorder="1" applyAlignment="1">
      <alignment horizontal="center" vertical="center"/>
    </xf>
    <xf numFmtId="0" fontId="2" fillId="3" borderId="5" xfId="1" applyFont="1" applyFill="1" applyBorder="1" applyAlignment="1">
      <alignment vertical="center"/>
    </xf>
    <xf numFmtId="0" fontId="21" fillId="3" borderId="6" xfId="1" applyFont="1" applyFill="1" applyBorder="1" applyAlignment="1">
      <alignment vertical="center"/>
    </xf>
    <xf numFmtId="4" fontId="2" fillId="3" borderId="5" xfId="1" applyNumberFormat="1" applyFont="1" applyFill="1" applyBorder="1" applyAlignment="1">
      <alignment vertical="center" wrapText="1"/>
    </xf>
    <xf numFmtId="0" fontId="2" fillId="3" borderId="5" xfId="1" applyFont="1" applyFill="1" applyBorder="1" applyAlignment="1">
      <alignment horizontal="center" vertical="center"/>
    </xf>
    <xf numFmtId="194" fontId="6" fillId="3" borderId="5" xfId="1" applyNumberFormat="1" applyFont="1" applyFill="1" applyBorder="1" applyAlignment="1">
      <alignment vertical="center"/>
    </xf>
    <xf numFmtId="194" fontId="6" fillId="3" borderId="6" xfId="1" applyNumberFormat="1" applyFont="1" applyFill="1" applyBorder="1" applyAlignment="1">
      <alignment vertical="center"/>
    </xf>
    <xf numFmtId="1" fontId="25" fillId="3" borderId="10" xfId="1" applyNumberFormat="1" applyFont="1" applyFill="1" applyBorder="1" applyAlignment="1">
      <alignment horizontal="center" vertical="center"/>
    </xf>
    <xf numFmtId="49" fontId="25" fillId="3" borderId="11" xfId="1" applyNumberFormat="1" applyFont="1" applyFill="1" applyBorder="1" applyAlignment="1">
      <alignment vertical="center" wrapText="1" shrinkToFit="1"/>
    </xf>
    <xf numFmtId="1" fontId="25" fillId="3" borderId="11" xfId="1" applyNumberFormat="1" applyFont="1" applyFill="1" applyBorder="1" applyAlignment="1">
      <alignment horizontal="center" vertical="center"/>
    </xf>
    <xf numFmtId="194" fontId="6" fillId="3" borderId="11" xfId="1" applyNumberFormat="1" applyFont="1" applyFill="1" applyBorder="1" applyAlignment="1">
      <alignment vertical="center"/>
    </xf>
    <xf numFmtId="194" fontId="6" fillId="3" borderId="12" xfId="1" applyNumberFormat="1" applyFont="1" applyFill="1" applyBorder="1" applyAlignment="1">
      <alignment vertical="center"/>
    </xf>
  </cellXfs>
  <cellStyles count="2">
    <cellStyle name="Navadno" xfId="0" builtinId="0"/>
    <cellStyle name="Pojasnjevalno besedilo"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D966"/>
      <rgbColor rgb="FFFEA399"/>
      <rgbColor rgb="FF85FF8B"/>
      <rgbColor rgb="FFFFE699"/>
      <rgbColor rgb="FF007100"/>
      <rgbColor rgb="FFF2F2F2"/>
      <rgbColor rgb="FF7F7F7F"/>
      <rgbColor rgb="FF80007A"/>
      <rgbColor rgb="FF0563C1"/>
      <rgbColor rgb="FFC0C0C0"/>
      <rgbColor rgb="FF808080"/>
      <rgbColor rgb="FF95A0FA"/>
      <rgbColor rgb="FF93326E"/>
      <rgbColor rgb="FFFFFFCC"/>
      <rgbColor rgb="FFCCFFFF"/>
      <rgbColor rgb="FFB0B0B0"/>
      <rgbColor rgb="FFFF8080"/>
      <rgbColor rgb="FF0066CC"/>
      <rgbColor rgb="FFCCCCFF"/>
      <rgbColor rgb="FFFEEFD3"/>
      <rgbColor rgb="FFD3D3D3"/>
      <rgbColor rgb="FFFFEB9C"/>
      <rgbColor rgb="FFB4C7E7"/>
      <rgbColor rgb="FFA5A5A5"/>
      <rgbColor rgb="FFC6EDC9"/>
      <rgbColor rgb="FF44546A"/>
      <rgbColor rgb="FFEAEFE8"/>
      <rgbColor rgb="FF9DC3E6"/>
      <rgbColor rgb="FFDDE9F6"/>
      <rgbColor rgb="FFCCFFCC"/>
      <rgbColor rgb="FFFFFF99"/>
      <rgbColor rgb="FF99CCFF"/>
      <rgbColor rgb="FFFF99CC"/>
      <rgbColor rgb="FFCC99FF"/>
      <rgbColor rgb="FFFFCC99"/>
      <rgbColor rgb="FF5B9BD5"/>
      <rgbColor rgb="FF31CCCE"/>
      <rgbColor rgb="FFA1CF1C"/>
      <rgbColor rgb="FFFFCC00"/>
      <rgbColor rgb="FFFF9900"/>
      <rgbColor rgb="FFFF6600"/>
      <rgbColor rgb="FF6168A5"/>
      <rgbColor rgb="FF959694"/>
      <rgbColor rgb="FF003366"/>
      <rgbColor rgb="FF339966"/>
      <rgbColor rgb="FFBDD7EE"/>
      <rgbColor rgb="FF3F3F3F"/>
      <rgbColor rgb="FF9A3D00"/>
      <rgbColor rgb="FFF87D09"/>
      <rgbColor rgb="FF333398"/>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18"/>
  <sheetViews>
    <sheetView tabSelected="1" zoomScaleNormal="100" workbookViewId="0">
      <selection activeCell="C22" sqref="C22"/>
    </sheetView>
  </sheetViews>
  <sheetFormatPr defaultRowHeight="15" x14ac:dyDescent="0.25"/>
  <cols>
    <col min="1" max="1" width="9.140625" style="39" customWidth="1"/>
    <col min="2" max="2" width="5.7109375" style="40" customWidth="1"/>
    <col min="3" max="3" width="49.7109375" style="39" customWidth="1"/>
    <col min="4" max="4" width="11.7109375" style="41" customWidth="1"/>
    <col min="5" max="1025" width="9.140625" style="39" customWidth="1"/>
  </cols>
  <sheetData>
    <row r="1" spans="1:6" x14ac:dyDescent="0.25">
      <c r="A1" s="42"/>
      <c r="B1" s="43"/>
      <c r="C1" s="44"/>
      <c r="D1" s="45"/>
      <c r="E1" s="46"/>
    </row>
    <row r="2" spans="1:6" x14ac:dyDescent="0.25">
      <c r="A2" s="47"/>
      <c r="B2" s="48"/>
      <c r="C2" s="49"/>
      <c r="D2" s="50"/>
      <c r="E2" s="51"/>
      <c r="F2" s="52"/>
    </row>
    <row r="3" spans="1:6" ht="21" x14ac:dyDescent="0.35">
      <c r="A3" s="47"/>
      <c r="B3" s="53" t="s">
        <v>0</v>
      </c>
      <c r="C3" s="49"/>
      <c r="D3" s="50"/>
      <c r="E3" s="51"/>
      <c r="F3" s="52"/>
    </row>
    <row r="4" spans="1:6" ht="21" x14ac:dyDescent="0.35">
      <c r="A4" s="47"/>
      <c r="B4" s="53"/>
      <c r="C4" s="49"/>
      <c r="D4" s="50"/>
      <c r="E4" s="51"/>
      <c r="F4" s="52"/>
    </row>
    <row r="5" spans="1:6" ht="21" x14ac:dyDescent="0.35">
      <c r="A5" s="47"/>
      <c r="B5" s="53" t="s">
        <v>1</v>
      </c>
      <c r="C5" s="49"/>
      <c r="D5" s="50"/>
      <c r="E5" s="51"/>
      <c r="F5" s="52"/>
    </row>
    <row r="6" spans="1:6" ht="21" x14ac:dyDescent="0.35">
      <c r="A6" s="47"/>
      <c r="B6" s="53"/>
      <c r="C6" s="49"/>
      <c r="D6" s="50"/>
      <c r="E6" s="51"/>
      <c r="F6" s="52"/>
    </row>
    <row r="7" spans="1:6" x14ac:dyDescent="0.25">
      <c r="A7" s="47"/>
      <c r="B7" s="48">
        <v>1</v>
      </c>
      <c r="C7" s="49" t="s">
        <v>2</v>
      </c>
      <c r="D7" s="50">
        <f>'1_INSTALACIJSKI MATERIAL'!F44</f>
        <v>0</v>
      </c>
      <c r="E7" s="51"/>
      <c r="F7" s="54"/>
    </row>
    <row r="8" spans="1:6" x14ac:dyDescent="0.25">
      <c r="A8" s="47"/>
      <c r="B8" s="48">
        <v>2</v>
      </c>
      <c r="C8" s="49" t="s">
        <v>3</v>
      </c>
      <c r="D8" s="50">
        <f>'3_ZASILNA RAZSVETLJAVA'!G11</f>
        <v>0</v>
      </c>
      <c r="E8" s="51"/>
      <c r="F8" s="54"/>
    </row>
    <row r="9" spans="1:6" x14ac:dyDescent="0.25">
      <c r="A9" s="47"/>
      <c r="B9" s="48">
        <v>3</v>
      </c>
      <c r="C9" s="49" t="s">
        <v>4</v>
      </c>
      <c r="D9" s="50">
        <f>'4_RAZDELILNIKI'!F89</f>
        <v>0</v>
      </c>
      <c r="E9" s="51"/>
      <c r="F9" s="54"/>
    </row>
    <row r="10" spans="1:6" x14ac:dyDescent="0.25">
      <c r="A10" s="47"/>
      <c r="B10" s="48">
        <v>4</v>
      </c>
      <c r="C10" s="49" t="s">
        <v>5</v>
      </c>
      <c r="D10" s="50">
        <f>'5_TELEFONIJA'!F41</f>
        <v>0</v>
      </c>
      <c r="E10" s="51"/>
      <c r="F10" s="54"/>
    </row>
    <row r="11" spans="1:6" x14ac:dyDescent="0.25">
      <c r="A11" s="47"/>
      <c r="B11" s="48">
        <v>5</v>
      </c>
      <c r="C11" s="49" t="s">
        <v>6</v>
      </c>
      <c r="D11" s="50">
        <f>'6_JAVLJANJE POŽARA'!F28</f>
        <v>0</v>
      </c>
      <c r="E11" s="51"/>
      <c r="F11" s="54"/>
    </row>
    <row r="12" spans="1:6" x14ac:dyDescent="0.25">
      <c r="A12" s="47"/>
      <c r="B12" s="48">
        <v>6</v>
      </c>
      <c r="C12" s="49" t="s">
        <v>7</v>
      </c>
      <c r="D12" s="50">
        <f>'7 OZVOČENJE'!F30</f>
        <v>0</v>
      </c>
      <c r="E12" s="51"/>
      <c r="F12" s="54"/>
    </row>
    <row r="13" spans="1:6" x14ac:dyDescent="0.25">
      <c r="A13" s="47"/>
      <c r="B13" s="48">
        <v>7</v>
      </c>
      <c r="C13" s="49" t="s">
        <v>8</v>
      </c>
      <c r="D13" s="50">
        <f>'8 KONTROLA PRISTOPA'!F16</f>
        <v>0</v>
      </c>
      <c r="E13" s="51"/>
      <c r="F13" s="54"/>
    </row>
    <row r="14" spans="1:6" x14ac:dyDescent="0.25">
      <c r="A14" s="47"/>
      <c r="B14" s="48">
        <v>8</v>
      </c>
      <c r="C14" s="49" t="s">
        <v>9</v>
      </c>
      <c r="D14" s="50">
        <f>'8 KONTROLA PRISTOPA'!F16</f>
        <v>0</v>
      </c>
      <c r="E14" s="51"/>
      <c r="F14" s="54"/>
    </row>
    <row r="15" spans="1:6" x14ac:dyDescent="0.25">
      <c r="A15" s="47"/>
      <c r="B15" s="48">
        <v>9</v>
      </c>
      <c r="C15" s="49" t="s">
        <v>10</v>
      </c>
      <c r="D15" s="50">
        <f>'10_strelovod'!F13</f>
        <v>0</v>
      </c>
      <c r="E15" s="51"/>
      <c r="F15" s="54"/>
    </row>
    <row r="16" spans="1:6" x14ac:dyDescent="0.25">
      <c r="A16" s="55"/>
      <c r="B16" s="56">
        <v>10</v>
      </c>
      <c r="C16" s="57" t="s">
        <v>11</v>
      </c>
      <c r="D16" s="58">
        <f>'11_polnilnica'!G26</f>
        <v>0</v>
      </c>
      <c r="E16" s="59"/>
      <c r="F16" s="54"/>
    </row>
    <row r="17" spans="1:6" x14ac:dyDescent="0.25">
      <c r="A17" s="55"/>
      <c r="B17" s="56">
        <v>11</v>
      </c>
      <c r="C17" s="57" t="s">
        <v>12</v>
      </c>
      <c r="D17" s="58">
        <f>'12_CNS'!F12</f>
        <v>0</v>
      </c>
      <c r="E17" s="59"/>
      <c r="F17" s="54"/>
    </row>
    <row r="18" spans="1:6" x14ac:dyDescent="0.25">
      <c r="A18" s="60"/>
      <c r="B18" s="61"/>
      <c r="C18" s="62" t="s">
        <v>13</v>
      </c>
      <c r="D18" s="63">
        <f>SUM(D7:D15)</f>
        <v>0</v>
      </c>
      <c r="E18" s="64"/>
      <c r="F18" s="65"/>
    </row>
  </sheetData>
  <printOptions horizontalCentered="1"/>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3"/>
  <sheetViews>
    <sheetView zoomScaleNormal="100" workbookViewId="0">
      <selection activeCell="H10" sqref="H10"/>
    </sheetView>
  </sheetViews>
  <sheetFormatPr defaultRowHeight="15" x14ac:dyDescent="0.25"/>
  <cols>
    <col min="1" max="1" width="5.140625" style="149" customWidth="1"/>
    <col min="2" max="2" width="46.85546875" style="149" customWidth="1"/>
    <col min="3" max="3" width="6.7109375" style="149" customWidth="1"/>
    <col min="4" max="4" width="6.140625" style="149" customWidth="1"/>
    <col min="5" max="5" width="8.7109375" style="362" customWidth="1"/>
    <col min="6" max="6" width="13.140625" style="149" customWidth="1"/>
    <col min="7" max="1025" width="8.85546875" customWidth="1"/>
  </cols>
  <sheetData>
    <row r="1" spans="1:12" x14ac:dyDescent="0.25">
      <c r="A1" s="363">
        <v>15</v>
      </c>
      <c r="B1" s="364" t="s">
        <v>10</v>
      </c>
      <c r="C1" s="155"/>
      <c r="D1" s="155"/>
      <c r="E1" s="365"/>
      <c r="F1" s="220"/>
      <c r="G1" s="341"/>
      <c r="H1" s="341"/>
      <c r="I1" s="52"/>
      <c r="J1" s="52"/>
      <c r="K1" s="52"/>
      <c r="L1" s="52"/>
    </row>
    <row r="2" spans="1:12" ht="66" x14ac:dyDescent="0.25">
      <c r="A2" s="222" t="s">
        <v>14</v>
      </c>
      <c r="B2" s="223" t="s">
        <v>15</v>
      </c>
      <c r="C2" s="184"/>
      <c r="D2" s="223" t="s">
        <v>16</v>
      </c>
      <c r="E2" s="224" t="s">
        <v>17</v>
      </c>
      <c r="F2" s="347" t="s">
        <v>13</v>
      </c>
      <c r="G2" s="341"/>
      <c r="H2" s="341"/>
      <c r="I2" s="52"/>
      <c r="J2" s="52"/>
      <c r="K2" s="52"/>
      <c r="L2" s="52"/>
    </row>
    <row r="3" spans="1:12" x14ac:dyDescent="0.25">
      <c r="A3" s="366"/>
      <c r="B3" s="367" t="s">
        <v>19</v>
      </c>
      <c r="C3" s="368"/>
      <c r="D3" s="369"/>
      <c r="E3" s="370"/>
      <c r="F3" s="371"/>
      <c r="G3" s="341"/>
      <c r="H3" s="341"/>
      <c r="I3" s="52"/>
      <c r="J3" s="52"/>
      <c r="K3" s="52"/>
      <c r="L3" s="52"/>
    </row>
    <row r="4" spans="1:12" ht="28.5" x14ac:dyDescent="0.25">
      <c r="A4" s="372">
        <v>1</v>
      </c>
      <c r="B4" s="373" t="s">
        <v>199</v>
      </c>
      <c r="C4" s="374" t="s">
        <v>23</v>
      </c>
      <c r="D4" s="375">
        <f>6*15</f>
        <v>90</v>
      </c>
      <c r="E4" s="376"/>
      <c r="F4" s="377">
        <f t="shared" ref="F4:F11" si="0">D4*E4</f>
        <v>0</v>
      </c>
      <c r="G4" s="378"/>
      <c r="H4" s="341"/>
      <c r="I4" s="52"/>
      <c r="J4" s="52"/>
      <c r="K4" s="52"/>
      <c r="L4" s="52"/>
    </row>
    <row r="5" spans="1:12" ht="28.5" x14ac:dyDescent="0.25">
      <c r="A5" s="372">
        <v>2</v>
      </c>
      <c r="B5" s="373" t="s">
        <v>200</v>
      </c>
      <c r="C5" s="379" t="s">
        <v>23</v>
      </c>
      <c r="D5" s="379">
        <v>130</v>
      </c>
      <c r="E5" s="380"/>
      <c r="F5" s="381">
        <f t="shared" si="0"/>
        <v>0</v>
      </c>
      <c r="G5" s="378"/>
      <c r="H5" s="341"/>
      <c r="I5" s="52"/>
      <c r="J5" s="52"/>
      <c r="K5" s="52"/>
      <c r="L5" s="52"/>
    </row>
    <row r="6" spans="1:12" ht="28.5" x14ac:dyDescent="0.25">
      <c r="A6" s="372">
        <v>3</v>
      </c>
      <c r="B6" s="373" t="s">
        <v>201</v>
      </c>
      <c r="C6" s="379" t="s">
        <v>36</v>
      </c>
      <c r="D6" s="379">
        <v>30</v>
      </c>
      <c r="E6" s="380"/>
      <c r="F6" s="381">
        <f t="shared" si="0"/>
        <v>0</v>
      </c>
      <c r="G6" s="378"/>
      <c r="H6" s="341"/>
      <c r="I6" s="52"/>
      <c r="J6" s="52"/>
      <c r="K6" s="52"/>
      <c r="L6" s="52"/>
    </row>
    <row r="7" spans="1:12" x14ac:dyDescent="0.25">
      <c r="A7" s="372">
        <v>4</v>
      </c>
      <c r="B7" s="373" t="s">
        <v>202</v>
      </c>
      <c r="C7" s="379" t="s">
        <v>36</v>
      </c>
      <c r="D7" s="379">
        <v>6</v>
      </c>
      <c r="E7" s="380"/>
      <c r="F7" s="381">
        <f t="shared" si="0"/>
        <v>0</v>
      </c>
      <c r="G7" s="378"/>
      <c r="H7" s="341"/>
      <c r="I7" s="52"/>
      <c r="J7" s="52"/>
      <c r="K7" s="52"/>
      <c r="L7" s="52"/>
    </row>
    <row r="8" spans="1:12" ht="42.75" x14ac:dyDescent="0.25">
      <c r="A8" s="372">
        <v>5</v>
      </c>
      <c r="B8" s="373" t="s">
        <v>203</v>
      </c>
      <c r="C8" s="379" t="s">
        <v>23</v>
      </c>
      <c r="D8" s="379">
        <v>30</v>
      </c>
      <c r="E8" s="380"/>
      <c r="F8" s="381">
        <f t="shared" si="0"/>
        <v>0</v>
      </c>
      <c r="G8" s="378"/>
      <c r="H8" s="341"/>
      <c r="I8" s="52"/>
      <c r="J8" s="52"/>
      <c r="K8" s="52"/>
      <c r="L8" s="52"/>
    </row>
    <row r="9" spans="1:12" x14ac:dyDescent="0.25">
      <c r="A9" s="372">
        <v>6</v>
      </c>
      <c r="B9" s="373" t="s">
        <v>204</v>
      </c>
      <c r="C9" s="379" t="s">
        <v>36</v>
      </c>
      <c r="D9" s="379">
        <v>6</v>
      </c>
      <c r="E9" s="380"/>
      <c r="F9" s="381">
        <f t="shared" si="0"/>
        <v>0</v>
      </c>
      <c r="G9" s="378"/>
      <c r="H9" s="341"/>
      <c r="I9" s="52"/>
      <c r="J9" s="52"/>
      <c r="K9" s="52"/>
      <c r="L9" s="52"/>
    </row>
    <row r="10" spans="1:12" x14ac:dyDescent="0.25">
      <c r="A10" s="372">
        <v>7</v>
      </c>
      <c r="B10" s="373" t="s">
        <v>205</v>
      </c>
      <c r="C10" s="379" t="s">
        <v>206</v>
      </c>
      <c r="D10" s="379">
        <v>1</v>
      </c>
      <c r="E10" s="380"/>
      <c r="F10" s="381">
        <f t="shared" si="0"/>
        <v>0</v>
      </c>
      <c r="G10" s="378"/>
      <c r="H10" s="341"/>
      <c r="I10" s="52"/>
      <c r="J10" s="52"/>
      <c r="K10" s="52"/>
      <c r="L10" s="52"/>
    </row>
    <row r="11" spans="1:12" x14ac:dyDescent="0.25">
      <c r="A11" s="372">
        <v>8</v>
      </c>
      <c r="B11" s="373" t="s">
        <v>207</v>
      </c>
      <c r="C11" s="379" t="s">
        <v>206</v>
      </c>
      <c r="D11" s="379">
        <v>1</v>
      </c>
      <c r="E11" s="380"/>
      <c r="F11" s="381">
        <f t="shared" si="0"/>
        <v>0</v>
      </c>
      <c r="G11" s="378"/>
      <c r="H11" s="341"/>
      <c r="I11" s="52"/>
      <c r="J11" s="52"/>
      <c r="K11" s="52"/>
      <c r="L11" s="52"/>
    </row>
    <row r="12" spans="1:12" x14ac:dyDescent="0.25">
      <c r="A12" s="366"/>
      <c r="B12" s="382"/>
      <c r="C12" s="368"/>
      <c r="D12" s="369"/>
      <c r="E12" s="383"/>
      <c r="F12" s="381"/>
      <c r="G12" s="378"/>
      <c r="H12" s="341"/>
      <c r="I12" s="52"/>
      <c r="J12" s="52"/>
      <c r="K12" s="52"/>
      <c r="L12" s="52"/>
    </row>
    <row r="13" spans="1:12" x14ac:dyDescent="0.25">
      <c r="A13" s="384"/>
      <c r="B13" s="385" t="s">
        <v>13</v>
      </c>
      <c r="C13" s="386" t="s">
        <v>63</v>
      </c>
      <c r="D13" s="387"/>
      <c r="E13" s="388"/>
      <c r="F13" s="389">
        <f>SUM(F4:F12)</f>
        <v>0</v>
      </c>
      <c r="G13" s="378"/>
      <c r="H13" s="341"/>
      <c r="I13" s="52"/>
      <c r="J13" s="52"/>
      <c r="K13" s="52"/>
      <c r="L13" s="52"/>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6"/>
  <sheetViews>
    <sheetView topLeftCell="A7" zoomScaleNormal="100" workbookViewId="0">
      <selection activeCell="F30" sqref="F30"/>
    </sheetView>
  </sheetViews>
  <sheetFormatPr defaultRowHeight="15" x14ac:dyDescent="0.25"/>
  <cols>
    <col min="1" max="1" width="4.7109375" customWidth="1"/>
    <col min="2" max="2" width="26.85546875" customWidth="1"/>
    <col min="3" max="3" width="77.7109375" customWidth="1"/>
    <col min="4" max="4" width="3.28515625" style="390" customWidth="1"/>
    <col min="5" max="5" width="8.85546875" customWidth="1"/>
    <col min="6" max="6" width="8.85546875" style="69" customWidth="1"/>
    <col min="7" max="1025" width="8.85546875" customWidth="1"/>
  </cols>
  <sheetData>
    <row r="1" spans="1:8" x14ac:dyDescent="0.25">
      <c r="A1" s="391">
        <v>11</v>
      </c>
      <c r="B1" s="392" t="s">
        <v>11</v>
      </c>
      <c r="C1" s="393"/>
      <c r="D1" s="394"/>
      <c r="E1" s="393"/>
      <c r="F1" s="395"/>
      <c r="G1" s="396"/>
      <c r="H1" s="397"/>
    </row>
    <row r="2" spans="1:8" ht="66" x14ac:dyDescent="0.25">
      <c r="A2" s="398" t="s">
        <v>14</v>
      </c>
      <c r="B2" s="399" t="s">
        <v>15</v>
      </c>
      <c r="C2" s="400"/>
      <c r="D2" s="401"/>
      <c r="E2" s="399" t="s">
        <v>16</v>
      </c>
      <c r="F2" s="402" t="s">
        <v>17</v>
      </c>
      <c r="G2" s="402" t="s">
        <v>13</v>
      </c>
      <c r="H2" s="397"/>
    </row>
    <row r="3" spans="1:8" x14ac:dyDescent="0.25">
      <c r="A3" s="398"/>
      <c r="B3" s="399"/>
      <c r="C3" s="400"/>
      <c r="D3" s="401"/>
      <c r="E3" s="399"/>
      <c r="F3" s="402"/>
      <c r="G3" s="403"/>
      <c r="H3" s="397"/>
    </row>
    <row r="4" spans="1:8" ht="40.5" customHeight="1" x14ac:dyDescent="0.25">
      <c r="A4" s="404">
        <v>1</v>
      </c>
      <c r="B4" s="3" t="s">
        <v>208</v>
      </c>
      <c r="C4" s="3"/>
      <c r="D4" s="405" t="s">
        <v>58</v>
      </c>
      <c r="E4" s="406">
        <v>1</v>
      </c>
      <c r="F4" s="407"/>
      <c r="G4" s="408">
        <f>E4*F4</f>
        <v>0</v>
      </c>
      <c r="H4" s="397"/>
    </row>
    <row r="5" spans="1:8" ht="23.25" customHeight="1" x14ac:dyDescent="0.25">
      <c r="A5" s="404"/>
      <c r="B5" s="409" t="s">
        <v>209</v>
      </c>
      <c r="C5" s="409" t="s">
        <v>210</v>
      </c>
      <c r="D5" s="405"/>
      <c r="E5" s="406"/>
      <c r="F5" s="407"/>
      <c r="G5" s="408"/>
      <c r="H5" s="397"/>
    </row>
    <row r="6" spans="1:8" ht="25.5" customHeight="1" x14ac:dyDescent="0.25">
      <c r="A6" s="410"/>
      <c r="B6" s="409" t="s">
        <v>211</v>
      </c>
      <c r="C6" s="409" t="s">
        <v>212</v>
      </c>
      <c r="D6" s="409"/>
      <c r="E6" s="411"/>
      <c r="F6" s="412"/>
      <c r="G6" s="413"/>
      <c r="H6" s="397"/>
    </row>
    <row r="7" spans="1:8" x14ac:dyDescent="0.25">
      <c r="A7" s="410"/>
      <c r="B7" s="409" t="s">
        <v>213</v>
      </c>
      <c r="C7" s="409" t="s">
        <v>214</v>
      </c>
      <c r="D7" s="409"/>
      <c r="E7" s="411"/>
      <c r="F7" s="412"/>
      <c r="G7" s="413"/>
      <c r="H7" s="397"/>
    </row>
    <row r="8" spans="1:8" x14ac:dyDescent="0.25">
      <c r="A8" s="410"/>
      <c r="B8" s="409" t="s">
        <v>215</v>
      </c>
      <c r="C8" s="409" t="s">
        <v>216</v>
      </c>
      <c r="D8" s="409"/>
      <c r="E8" s="411"/>
      <c r="F8" s="412"/>
      <c r="G8" s="413"/>
      <c r="H8" s="397"/>
    </row>
    <row r="9" spans="1:8" x14ac:dyDescent="0.25">
      <c r="A9" s="410"/>
      <c r="B9" s="409" t="s">
        <v>217</v>
      </c>
      <c r="C9" s="409" t="s">
        <v>218</v>
      </c>
      <c r="D9" s="409"/>
      <c r="E9" s="411"/>
      <c r="F9" s="412"/>
      <c r="G9" s="413"/>
      <c r="H9" s="397"/>
    </row>
    <row r="10" spans="1:8" x14ac:dyDescent="0.25">
      <c r="A10" s="410"/>
      <c r="B10" s="409" t="s">
        <v>219</v>
      </c>
      <c r="C10" s="409" t="s">
        <v>220</v>
      </c>
      <c r="D10" s="409"/>
      <c r="E10" s="411"/>
      <c r="F10" s="412"/>
      <c r="G10" s="413"/>
      <c r="H10" s="397"/>
    </row>
    <row r="11" spans="1:8" ht="28.5" x14ac:dyDescent="0.25">
      <c r="A11" s="410"/>
      <c r="B11" s="409" t="s">
        <v>221</v>
      </c>
      <c r="C11" s="409" t="s">
        <v>222</v>
      </c>
      <c r="D11" s="409"/>
      <c r="E11" s="411"/>
      <c r="F11" s="412"/>
      <c r="G11" s="413"/>
      <c r="H11" s="397"/>
    </row>
    <row r="12" spans="1:8" ht="26.85" customHeight="1" x14ac:dyDescent="0.25">
      <c r="A12" s="410"/>
      <c r="B12" s="409" t="s">
        <v>223</v>
      </c>
      <c r="C12" s="409" t="s">
        <v>224</v>
      </c>
      <c r="D12" s="409"/>
      <c r="E12" s="411"/>
      <c r="F12" s="412"/>
      <c r="G12" s="413"/>
      <c r="H12" s="397"/>
    </row>
    <row r="13" spans="1:8" x14ac:dyDescent="0.25">
      <c r="A13" s="410"/>
      <c r="B13" s="409" t="s">
        <v>225</v>
      </c>
      <c r="C13" s="409" t="s">
        <v>226</v>
      </c>
      <c r="D13" s="409"/>
      <c r="E13" s="411"/>
      <c r="F13" s="412"/>
      <c r="G13" s="413"/>
      <c r="H13" s="397"/>
    </row>
    <row r="14" spans="1:8" x14ac:dyDescent="0.25">
      <c r="A14" s="410"/>
      <c r="B14" s="409" t="s">
        <v>227</v>
      </c>
      <c r="C14" s="409" t="s">
        <v>228</v>
      </c>
      <c r="D14" s="409"/>
      <c r="E14" s="411"/>
      <c r="F14" s="412"/>
      <c r="G14" s="413"/>
      <c r="H14" s="397"/>
    </row>
    <row r="15" spans="1:8" ht="28.5" x14ac:dyDescent="0.25">
      <c r="A15" s="410"/>
      <c r="B15" s="409" t="s">
        <v>229</v>
      </c>
      <c r="C15" s="409" t="s">
        <v>230</v>
      </c>
      <c r="D15" s="409"/>
      <c r="E15" s="411"/>
      <c r="F15" s="412"/>
      <c r="G15" s="413"/>
      <c r="H15" s="397"/>
    </row>
    <row r="16" spans="1:8" x14ac:dyDescent="0.25">
      <c r="A16" s="410"/>
      <c r="B16" s="409" t="s">
        <v>231</v>
      </c>
      <c r="C16" s="409" t="s">
        <v>232</v>
      </c>
      <c r="D16" s="409"/>
      <c r="E16" s="411"/>
      <c r="F16" s="412"/>
      <c r="G16" s="413"/>
      <c r="H16" s="397"/>
    </row>
    <row r="17" spans="1:12" x14ac:dyDescent="0.25">
      <c r="A17" s="410"/>
      <c r="B17" s="409" t="s">
        <v>233</v>
      </c>
      <c r="C17" s="409" t="s">
        <v>234</v>
      </c>
      <c r="D17" s="409"/>
      <c r="E17" s="411"/>
      <c r="F17" s="412"/>
      <c r="G17" s="413"/>
      <c r="H17" s="397"/>
    </row>
    <row r="18" spans="1:12" x14ac:dyDescent="0.25">
      <c r="A18" s="410"/>
      <c r="B18" s="409" t="s">
        <v>235</v>
      </c>
      <c r="C18" s="409" t="s">
        <v>236</v>
      </c>
      <c r="D18" s="409"/>
      <c r="E18" s="411"/>
      <c r="F18" s="412"/>
      <c r="G18" s="413"/>
      <c r="H18" s="397"/>
    </row>
    <row r="19" spans="1:12" x14ac:dyDescent="0.25">
      <c r="A19" s="410"/>
      <c r="B19" s="409" t="s">
        <v>237</v>
      </c>
      <c r="C19" s="409" t="s">
        <v>238</v>
      </c>
      <c r="D19" s="409"/>
      <c r="E19" s="411"/>
      <c r="F19" s="412"/>
      <c r="G19" s="413"/>
      <c r="H19" s="397"/>
    </row>
    <row r="20" spans="1:12" ht="27" customHeight="1" x14ac:dyDescent="0.25">
      <c r="A20" s="414">
        <v>2</v>
      </c>
      <c r="B20" s="2" t="s">
        <v>239</v>
      </c>
      <c r="C20" s="2"/>
      <c r="D20" s="415" t="s">
        <v>58</v>
      </c>
      <c r="E20" s="416">
        <v>1</v>
      </c>
      <c r="F20" s="417"/>
      <c r="G20" s="408">
        <f>E20*F20</f>
        <v>0</v>
      </c>
      <c r="H20" s="397"/>
    </row>
    <row r="21" spans="1:12" x14ac:dyDescent="0.25">
      <c r="A21" s="414">
        <v>3</v>
      </c>
      <c r="B21" s="418" t="s">
        <v>240</v>
      </c>
      <c r="C21" s="419"/>
      <c r="D21" s="415" t="s">
        <v>23</v>
      </c>
      <c r="E21" s="416">
        <v>8</v>
      </c>
      <c r="F21" s="417"/>
      <c r="G21" s="408">
        <f>E21*F21</f>
        <v>0</v>
      </c>
      <c r="H21" s="341"/>
      <c r="I21" s="52"/>
      <c r="J21" s="52"/>
      <c r="K21" s="52"/>
      <c r="L21" s="52"/>
    </row>
    <row r="22" spans="1:12" x14ac:dyDescent="0.25">
      <c r="A22" s="414">
        <v>4</v>
      </c>
      <c r="B22" s="418" t="s">
        <v>241</v>
      </c>
      <c r="C22" s="419"/>
      <c r="D22" s="415" t="s">
        <v>23</v>
      </c>
      <c r="E22" s="416">
        <v>15</v>
      </c>
      <c r="F22" s="417"/>
      <c r="G22" s="408">
        <f>E22*F22</f>
        <v>0</v>
      </c>
      <c r="H22" s="341"/>
      <c r="I22" s="52"/>
      <c r="J22" s="52"/>
      <c r="K22" s="52"/>
      <c r="L22" s="52"/>
    </row>
    <row r="23" spans="1:12" x14ac:dyDescent="0.25">
      <c r="A23" s="414">
        <v>5</v>
      </c>
      <c r="B23" s="418" t="s">
        <v>242</v>
      </c>
      <c r="C23" s="419"/>
      <c r="D23" s="415" t="s">
        <v>23</v>
      </c>
      <c r="E23" s="416">
        <v>30</v>
      </c>
      <c r="F23" s="417"/>
      <c r="G23" s="408">
        <f>E23*F23</f>
        <v>0</v>
      </c>
      <c r="H23" s="397"/>
    </row>
    <row r="24" spans="1:12" ht="27" customHeight="1" x14ac:dyDescent="0.25">
      <c r="A24" s="414">
        <v>6</v>
      </c>
      <c r="B24" s="1" t="s">
        <v>243</v>
      </c>
      <c r="C24" s="1"/>
      <c r="D24" s="415" t="s">
        <v>58</v>
      </c>
      <c r="E24" s="416">
        <v>1</v>
      </c>
      <c r="F24" s="417"/>
      <c r="G24" s="408">
        <f>E24*F24</f>
        <v>0</v>
      </c>
      <c r="H24" s="397"/>
    </row>
    <row r="25" spans="1:12" x14ac:dyDescent="0.25">
      <c r="A25" s="420"/>
      <c r="B25" s="421"/>
      <c r="C25" s="422"/>
      <c r="D25" s="423"/>
      <c r="E25" s="424"/>
      <c r="F25" s="425"/>
      <c r="G25" s="426"/>
      <c r="H25" s="397"/>
    </row>
    <row r="26" spans="1:12" x14ac:dyDescent="0.25">
      <c r="A26" s="427"/>
      <c r="B26" s="428" t="s">
        <v>13</v>
      </c>
      <c r="C26" s="429"/>
      <c r="D26" s="430"/>
      <c r="E26" s="431"/>
      <c r="F26" s="432"/>
      <c r="G26" s="408">
        <f>SUM(G4:G24)</f>
        <v>0</v>
      </c>
      <c r="H26" s="397"/>
    </row>
  </sheetData>
  <mergeCells count="3">
    <mergeCell ref="B4:C4"/>
    <mergeCell ref="B20:C20"/>
    <mergeCell ref="B24:C24"/>
  </mergeCells>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2"/>
  <sheetViews>
    <sheetView zoomScaleNormal="100" workbookViewId="0">
      <selection activeCell="G17" sqref="G17"/>
    </sheetView>
  </sheetViews>
  <sheetFormatPr defaultRowHeight="15" x14ac:dyDescent="0.25"/>
  <cols>
    <col min="1" max="1" width="5.140625" style="149" customWidth="1"/>
    <col min="2" max="2" width="46.85546875" style="149" customWidth="1"/>
    <col min="3" max="3" width="6.7109375" style="149" customWidth="1"/>
    <col min="4" max="4" width="6.140625" style="149" customWidth="1"/>
    <col min="5" max="5" width="8.7109375" style="362" customWidth="1"/>
    <col min="6" max="6" width="13.140625" style="149" customWidth="1"/>
    <col min="7" max="1025" width="8.85546875" customWidth="1"/>
  </cols>
  <sheetData>
    <row r="1" spans="1:12" x14ac:dyDescent="0.25">
      <c r="A1" s="363">
        <v>12</v>
      </c>
      <c r="B1" s="364" t="s">
        <v>12</v>
      </c>
      <c r="C1" s="155"/>
      <c r="D1" s="155"/>
      <c r="E1" s="365"/>
      <c r="F1" s="220"/>
      <c r="G1" s="341"/>
      <c r="H1" s="341"/>
      <c r="I1" s="52"/>
      <c r="J1" s="52"/>
      <c r="K1" s="52"/>
      <c r="L1" s="52"/>
    </row>
    <row r="2" spans="1:12" ht="66" x14ac:dyDescent="0.25">
      <c r="A2" s="222" t="s">
        <v>14</v>
      </c>
      <c r="B2" s="223" t="s">
        <v>15</v>
      </c>
      <c r="C2" s="184"/>
      <c r="D2" s="223" t="s">
        <v>16</v>
      </c>
      <c r="E2" s="224" t="s">
        <v>17</v>
      </c>
      <c r="F2" s="347" t="s">
        <v>13</v>
      </c>
      <c r="G2" s="341"/>
      <c r="H2" s="341"/>
      <c r="I2" s="52"/>
      <c r="J2" s="52"/>
      <c r="K2" s="52"/>
      <c r="L2" s="52"/>
    </row>
    <row r="3" spans="1:12" x14ac:dyDescent="0.25">
      <c r="A3" s="366"/>
      <c r="B3" s="367" t="s">
        <v>19</v>
      </c>
      <c r="C3" s="368"/>
      <c r="D3" s="369"/>
      <c r="E3" s="370"/>
      <c r="F3" s="371"/>
      <c r="G3" s="341"/>
      <c r="H3" s="341"/>
      <c r="I3" s="52"/>
      <c r="J3" s="52"/>
      <c r="K3" s="52"/>
      <c r="L3" s="52"/>
    </row>
    <row r="4" spans="1:12" x14ac:dyDescent="0.25">
      <c r="A4" s="433"/>
      <c r="B4" s="204"/>
      <c r="C4" s="204"/>
      <c r="D4" s="204"/>
      <c r="E4" s="434"/>
      <c r="F4" s="435"/>
      <c r="G4" s="341"/>
      <c r="H4" s="341"/>
      <c r="I4" s="52"/>
      <c r="J4" s="52"/>
      <c r="K4" s="52"/>
      <c r="L4" s="52"/>
    </row>
    <row r="5" spans="1:12" x14ac:dyDescent="0.25">
      <c r="A5" s="433"/>
      <c r="B5" s="204"/>
      <c r="C5" s="204"/>
      <c r="D5" s="204"/>
      <c r="E5" s="434"/>
      <c r="F5" s="435"/>
      <c r="G5" s="341"/>
      <c r="H5" s="341"/>
      <c r="I5" s="52"/>
      <c r="J5" s="52"/>
      <c r="K5" s="52"/>
      <c r="L5" s="52"/>
    </row>
    <row r="6" spans="1:12" ht="25.5" x14ac:dyDescent="0.25">
      <c r="A6" s="433">
        <v>1</v>
      </c>
      <c r="B6" s="436" t="s">
        <v>244</v>
      </c>
      <c r="C6" s="437" t="s">
        <v>58</v>
      </c>
      <c r="D6" s="437">
        <v>1</v>
      </c>
      <c r="E6" s="438"/>
      <c r="F6" s="439">
        <f>E6*D6</f>
        <v>0</v>
      </c>
      <c r="G6" s="341"/>
      <c r="H6" s="341"/>
      <c r="I6" s="52"/>
      <c r="J6" s="52"/>
      <c r="K6" s="52"/>
      <c r="L6" s="52"/>
    </row>
    <row r="7" spans="1:12" x14ac:dyDescent="0.25">
      <c r="A7" s="440"/>
      <c r="B7" s="441"/>
      <c r="C7" s="442"/>
      <c r="D7" s="442"/>
      <c r="E7" s="443"/>
      <c r="F7" s="444"/>
      <c r="G7" s="341"/>
      <c r="H7" s="341"/>
      <c r="I7" s="52"/>
      <c r="J7" s="52"/>
      <c r="K7" s="52"/>
      <c r="L7" s="52"/>
    </row>
    <row r="8" spans="1:12" ht="102" x14ac:dyDescent="0.25">
      <c r="A8" s="440">
        <v>2</v>
      </c>
      <c r="B8" s="445" t="s">
        <v>245</v>
      </c>
      <c r="C8" s="442" t="s">
        <v>58</v>
      </c>
      <c r="D8" s="446">
        <v>1</v>
      </c>
      <c r="E8" s="447"/>
      <c r="F8" s="448">
        <f>E8*D8</f>
        <v>0</v>
      </c>
      <c r="G8" s="341"/>
      <c r="H8" s="341"/>
      <c r="I8" s="52"/>
      <c r="J8" s="52"/>
      <c r="K8" s="52"/>
      <c r="L8" s="52"/>
    </row>
    <row r="9" spans="1:12" x14ac:dyDescent="0.25">
      <c r="A9" s="440"/>
      <c r="B9" s="441"/>
      <c r="C9" s="442"/>
      <c r="D9" s="446"/>
      <c r="E9" s="447"/>
      <c r="F9" s="448"/>
      <c r="G9" s="341"/>
      <c r="H9" s="341"/>
      <c r="I9" s="52"/>
      <c r="J9" s="52"/>
      <c r="K9" s="52"/>
      <c r="L9" s="52"/>
    </row>
    <row r="10" spans="1:12" ht="25.5" x14ac:dyDescent="0.25">
      <c r="A10" s="440">
        <v>3</v>
      </c>
      <c r="B10" s="441" t="s">
        <v>246</v>
      </c>
      <c r="C10" s="442" t="s">
        <v>58</v>
      </c>
      <c r="D10" s="446">
        <v>1</v>
      </c>
      <c r="E10" s="447"/>
      <c r="F10" s="448">
        <f>E10*D10</f>
        <v>0</v>
      </c>
      <c r="G10" s="341"/>
      <c r="H10" s="341"/>
      <c r="I10" s="52"/>
      <c r="J10" s="52"/>
      <c r="K10" s="52"/>
      <c r="L10" s="52"/>
    </row>
    <row r="11" spans="1:12" x14ac:dyDescent="0.25">
      <c r="A11" s="440"/>
      <c r="B11" s="441"/>
      <c r="C11" s="442"/>
      <c r="D11" s="446"/>
      <c r="E11" s="447"/>
      <c r="F11" s="448"/>
      <c r="G11" s="341"/>
      <c r="H11" s="341"/>
      <c r="I11" s="52"/>
      <c r="J11" s="52"/>
      <c r="K11" s="52"/>
      <c r="L11" s="52"/>
    </row>
    <row r="12" spans="1:12" x14ac:dyDescent="0.25">
      <c r="A12" s="449"/>
      <c r="B12" s="450" t="s">
        <v>13</v>
      </c>
      <c r="C12" s="451" t="s">
        <v>58</v>
      </c>
      <c r="D12" s="451">
        <v>1</v>
      </c>
      <c r="E12" s="452"/>
      <c r="F12" s="453">
        <f>SUM(F6:F11)</f>
        <v>0</v>
      </c>
      <c r="G12" s="341"/>
      <c r="H12" s="341"/>
      <c r="I12" s="52"/>
      <c r="J12" s="52"/>
      <c r="K12" s="52"/>
      <c r="L12" s="52"/>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44"/>
  <sheetViews>
    <sheetView topLeftCell="A25" zoomScale="110" zoomScaleNormal="110" workbookViewId="0">
      <selection activeCell="I41" sqref="I41"/>
    </sheetView>
  </sheetViews>
  <sheetFormatPr defaultRowHeight="15" x14ac:dyDescent="0.25"/>
  <cols>
    <col min="1" max="1" width="3.28515625" style="66" customWidth="1"/>
    <col min="2" max="2" width="50.140625" style="67" customWidth="1"/>
    <col min="3" max="3" width="4.7109375" style="66" customWidth="1"/>
    <col min="4" max="4" width="6.7109375" style="66" customWidth="1"/>
    <col min="5" max="5" width="10.85546875" style="68" customWidth="1"/>
    <col min="6" max="6" width="13.85546875" style="66" customWidth="1"/>
    <col min="7" max="19" width="8.85546875" style="69" customWidth="1"/>
    <col min="20" max="1025" width="8.85546875" customWidth="1"/>
  </cols>
  <sheetData>
    <row r="1" spans="1:15" x14ac:dyDescent="0.25">
      <c r="A1" s="70">
        <v>1</v>
      </c>
      <c r="B1" s="71" t="s">
        <v>2</v>
      </c>
      <c r="C1" s="72"/>
      <c r="D1" s="72"/>
      <c r="E1" s="73"/>
      <c r="F1" s="74"/>
      <c r="G1" s="75"/>
      <c r="H1" s="76"/>
      <c r="I1" s="76"/>
      <c r="J1" s="76"/>
      <c r="K1" s="76"/>
      <c r="L1" s="76"/>
      <c r="M1" s="76"/>
      <c r="N1" s="76"/>
      <c r="O1" s="76"/>
    </row>
    <row r="2" spans="1:15" ht="63" x14ac:dyDescent="0.25">
      <c r="A2" s="77" t="s">
        <v>14</v>
      </c>
      <c r="B2" s="78" t="s">
        <v>15</v>
      </c>
      <c r="C2" s="79"/>
      <c r="D2" s="80" t="s">
        <v>16</v>
      </c>
      <c r="E2" s="81" t="s">
        <v>17</v>
      </c>
      <c r="F2" s="82" t="s">
        <v>13</v>
      </c>
      <c r="G2" s="83"/>
      <c r="H2" s="76"/>
      <c r="I2" s="76"/>
      <c r="J2" s="76"/>
      <c r="K2" s="76"/>
      <c r="L2" s="76"/>
      <c r="M2" s="76"/>
      <c r="N2" s="76"/>
      <c r="O2" s="76"/>
    </row>
    <row r="3" spans="1:15" x14ac:dyDescent="0.25">
      <c r="A3" s="84"/>
      <c r="B3" s="85" t="s">
        <v>2</v>
      </c>
      <c r="C3" s="86" t="s">
        <v>18</v>
      </c>
      <c r="D3" s="86"/>
      <c r="E3" s="87"/>
      <c r="F3" s="88"/>
      <c r="G3" s="76"/>
      <c r="H3" s="76"/>
      <c r="I3" s="76"/>
      <c r="J3" s="76"/>
      <c r="K3" s="76"/>
      <c r="L3" s="76"/>
      <c r="M3" s="76"/>
      <c r="N3" s="76"/>
      <c r="O3" s="76"/>
    </row>
    <row r="4" spans="1:15" x14ac:dyDescent="0.25">
      <c r="A4" s="84"/>
      <c r="B4" s="85"/>
      <c r="C4" s="86"/>
      <c r="D4" s="86"/>
      <c r="E4" s="87"/>
      <c r="F4" s="88"/>
      <c r="G4" s="76"/>
      <c r="H4" s="76"/>
      <c r="I4" s="76"/>
      <c r="J4" s="76"/>
      <c r="K4" s="76"/>
      <c r="L4" s="76"/>
      <c r="M4" s="76"/>
      <c r="N4" s="76"/>
      <c r="O4" s="76"/>
    </row>
    <row r="5" spans="1:15" x14ac:dyDescent="0.25">
      <c r="A5" s="84"/>
      <c r="B5" s="85" t="s">
        <v>19</v>
      </c>
      <c r="C5" s="86"/>
      <c r="D5" s="86"/>
      <c r="E5" s="87"/>
      <c r="F5" s="88"/>
      <c r="G5" s="76"/>
      <c r="H5" s="76"/>
      <c r="I5" s="76"/>
      <c r="J5" s="76"/>
      <c r="K5" s="76"/>
      <c r="L5" s="76"/>
      <c r="M5" s="76"/>
      <c r="N5" s="76"/>
      <c r="O5" s="76"/>
    </row>
    <row r="6" spans="1:15" x14ac:dyDescent="0.25">
      <c r="A6" s="84"/>
      <c r="B6" s="85"/>
      <c r="C6" s="86"/>
      <c r="D6" s="86"/>
      <c r="E6" s="87"/>
      <c r="F6" s="88"/>
      <c r="G6" s="76"/>
      <c r="H6" s="76"/>
      <c r="I6" s="76"/>
      <c r="J6" s="76"/>
      <c r="K6" s="76"/>
      <c r="L6" s="76"/>
      <c r="M6" s="76"/>
      <c r="N6" s="76"/>
      <c r="O6" s="76"/>
    </row>
    <row r="7" spans="1:15" ht="36" customHeight="1" x14ac:dyDescent="0.25">
      <c r="A7" s="84" t="s">
        <v>20</v>
      </c>
      <c r="B7" s="85" t="s">
        <v>21</v>
      </c>
      <c r="C7" s="86"/>
      <c r="D7" s="86"/>
      <c r="E7" s="87"/>
      <c r="F7" s="88"/>
      <c r="G7" s="76"/>
      <c r="H7" s="76"/>
      <c r="I7" s="76"/>
      <c r="J7" s="76"/>
      <c r="K7" s="76"/>
      <c r="L7" s="76"/>
      <c r="M7" s="76"/>
      <c r="N7" s="76"/>
      <c r="O7" s="76"/>
    </row>
    <row r="8" spans="1:15" x14ac:dyDescent="0.25">
      <c r="A8" s="84"/>
      <c r="B8" s="85" t="s">
        <v>22</v>
      </c>
      <c r="C8" s="86" t="s">
        <v>23</v>
      </c>
      <c r="D8" s="86">
        <v>1100</v>
      </c>
      <c r="E8" s="87"/>
      <c r="F8" s="89">
        <f t="shared" ref="F8:F13" si="0">D8*E8</f>
        <v>0</v>
      </c>
      <c r="G8" s="76"/>
      <c r="H8" s="76"/>
      <c r="I8" s="76"/>
      <c r="J8" s="76"/>
      <c r="K8" s="76"/>
      <c r="L8" s="76"/>
      <c r="M8" s="76"/>
      <c r="N8" s="76"/>
      <c r="O8" s="76"/>
    </row>
    <row r="9" spans="1:15" x14ac:dyDescent="0.25">
      <c r="A9" s="84"/>
      <c r="B9" s="85" t="s">
        <v>24</v>
      </c>
      <c r="C9" s="86" t="s">
        <v>23</v>
      </c>
      <c r="D9" s="86">
        <v>350</v>
      </c>
      <c r="E9" s="87"/>
      <c r="F9" s="89">
        <f t="shared" si="0"/>
        <v>0</v>
      </c>
      <c r="G9" s="76"/>
      <c r="H9" s="76"/>
      <c r="I9" s="76"/>
      <c r="J9" s="76"/>
      <c r="K9" s="76"/>
      <c r="L9" s="76"/>
      <c r="M9" s="76"/>
      <c r="N9" s="76"/>
      <c r="O9" s="76"/>
    </row>
    <row r="10" spans="1:15" x14ac:dyDescent="0.25">
      <c r="A10" s="84"/>
      <c r="B10" s="85" t="s">
        <v>25</v>
      </c>
      <c r="C10" s="86" t="s">
        <v>23</v>
      </c>
      <c r="D10" s="86">
        <v>200</v>
      </c>
      <c r="E10" s="87"/>
      <c r="F10" s="89">
        <f t="shared" si="0"/>
        <v>0</v>
      </c>
      <c r="G10" s="76"/>
      <c r="H10" s="76"/>
      <c r="I10" s="76"/>
      <c r="J10" s="76"/>
      <c r="K10" s="76"/>
      <c r="L10" s="76"/>
      <c r="M10" s="76"/>
      <c r="N10" s="76"/>
      <c r="O10" s="76"/>
    </row>
    <row r="11" spans="1:15" x14ac:dyDescent="0.25">
      <c r="A11" s="84"/>
      <c r="B11" s="85" t="s">
        <v>26</v>
      </c>
      <c r="C11" s="86" t="s">
        <v>23</v>
      </c>
      <c r="D11" s="86">
        <v>2500</v>
      </c>
      <c r="E11" s="87"/>
      <c r="F11" s="89">
        <f t="shared" si="0"/>
        <v>0</v>
      </c>
      <c r="G11" s="76"/>
      <c r="H11" s="76"/>
      <c r="I11" s="76"/>
      <c r="J11" s="76"/>
      <c r="K11" s="76"/>
      <c r="L11" s="76"/>
      <c r="M11" s="76"/>
      <c r="N11" s="76"/>
      <c r="O11" s="76"/>
    </row>
    <row r="12" spans="1:15" x14ac:dyDescent="0.25">
      <c r="A12" s="84"/>
      <c r="B12" s="85" t="s">
        <v>27</v>
      </c>
      <c r="C12" s="86" t="s">
        <v>23</v>
      </c>
      <c r="D12" s="86">
        <v>50</v>
      </c>
      <c r="E12" s="87"/>
      <c r="F12" s="89">
        <f t="shared" si="0"/>
        <v>0</v>
      </c>
      <c r="G12" s="76"/>
      <c r="H12" s="76"/>
      <c r="I12" s="76"/>
      <c r="J12" s="76"/>
      <c r="K12" s="76"/>
      <c r="L12" s="76"/>
      <c r="M12" s="76"/>
      <c r="N12" s="76"/>
      <c r="O12" s="76"/>
    </row>
    <row r="13" spans="1:15" x14ac:dyDescent="0.25">
      <c r="A13" s="84"/>
      <c r="B13" s="85" t="s">
        <v>28</v>
      </c>
      <c r="C13" s="86" t="s">
        <v>23</v>
      </c>
      <c r="D13" s="86">
        <v>70</v>
      </c>
      <c r="E13" s="87"/>
      <c r="F13" s="89">
        <f t="shared" si="0"/>
        <v>0</v>
      </c>
      <c r="G13" s="76"/>
      <c r="H13" s="76"/>
      <c r="I13" s="76"/>
      <c r="J13" s="76"/>
      <c r="K13" s="76"/>
      <c r="L13" s="76"/>
      <c r="M13" s="76"/>
      <c r="N13" s="76"/>
      <c r="O13" s="76"/>
    </row>
    <row r="14" spans="1:15" ht="25.5" x14ac:dyDescent="0.25">
      <c r="A14" s="84">
        <v>2</v>
      </c>
      <c r="B14" s="85" t="s">
        <v>29</v>
      </c>
      <c r="C14" s="86"/>
      <c r="D14" s="86"/>
      <c r="E14" s="87"/>
      <c r="F14" s="88"/>
      <c r="G14" s="76"/>
      <c r="H14" s="76"/>
      <c r="I14" s="76"/>
      <c r="J14" s="76"/>
      <c r="K14" s="76"/>
      <c r="L14" s="76"/>
      <c r="M14" s="76"/>
      <c r="N14" s="76"/>
      <c r="O14" s="76"/>
    </row>
    <row r="15" spans="1:15" x14ac:dyDescent="0.25">
      <c r="A15" s="84"/>
      <c r="B15" s="85" t="s">
        <v>30</v>
      </c>
      <c r="C15" s="86" t="s">
        <v>23</v>
      </c>
      <c r="D15" s="86">
        <v>450</v>
      </c>
      <c r="E15" s="87"/>
      <c r="F15" s="89">
        <f>D15*E15</f>
        <v>0</v>
      </c>
      <c r="G15" s="76"/>
      <c r="H15" s="76"/>
      <c r="I15" s="76"/>
      <c r="J15" s="76"/>
      <c r="K15" s="76"/>
      <c r="L15" s="76"/>
      <c r="M15" s="76"/>
      <c r="N15" s="76"/>
      <c r="O15" s="76"/>
    </row>
    <row r="16" spans="1:15" x14ac:dyDescent="0.25">
      <c r="A16" s="84"/>
      <c r="B16" s="85" t="s">
        <v>31</v>
      </c>
      <c r="C16" s="86" t="s">
        <v>23</v>
      </c>
      <c r="D16" s="90">
        <v>650</v>
      </c>
      <c r="E16" s="87"/>
      <c r="F16" s="89">
        <f>D16*E16</f>
        <v>0</v>
      </c>
      <c r="G16" s="76"/>
      <c r="H16" s="76"/>
      <c r="I16" s="76"/>
      <c r="J16" s="76"/>
      <c r="K16" s="76"/>
      <c r="L16" s="76"/>
      <c r="M16" s="76"/>
      <c r="N16" s="76"/>
      <c r="O16" s="76"/>
    </row>
    <row r="17" spans="1:25" x14ac:dyDescent="0.25">
      <c r="A17" s="84"/>
      <c r="B17" s="85" t="s">
        <v>32</v>
      </c>
      <c r="C17" s="86" t="s">
        <v>23</v>
      </c>
      <c r="D17" s="86">
        <v>150</v>
      </c>
      <c r="E17" s="87"/>
      <c r="F17" s="89">
        <f>D17*E17</f>
        <v>0</v>
      </c>
      <c r="G17" s="76"/>
      <c r="H17" s="76"/>
      <c r="I17" s="76"/>
      <c r="J17" s="76"/>
      <c r="K17" s="76"/>
      <c r="L17" s="76"/>
      <c r="M17" s="76"/>
      <c r="N17" s="76"/>
      <c r="O17" s="76"/>
    </row>
    <row r="18" spans="1:25" x14ac:dyDescent="0.25">
      <c r="A18" s="84"/>
      <c r="B18" s="85" t="s">
        <v>33</v>
      </c>
      <c r="C18" s="86" t="s">
        <v>23</v>
      </c>
      <c r="D18" s="86">
        <v>150</v>
      </c>
      <c r="E18" s="87"/>
      <c r="F18" s="89">
        <f>D18*E18</f>
        <v>0</v>
      </c>
      <c r="G18" s="76"/>
      <c r="H18" s="76"/>
      <c r="I18" s="76"/>
      <c r="J18" s="76"/>
      <c r="K18" s="76"/>
      <c r="L18" s="76"/>
      <c r="M18" s="76"/>
      <c r="N18" s="76"/>
      <c r="O18" s="76"/>
    </row>
    <row r="19" spans="1:25" x14ac:dyDescent="0.25">
      <c r="A19" s="84">
        <v>3</v>
      </c>
      <c r="B19" s="85" t="s">
        <v>34</v>
      </c>
      <c r="C19" s="86"/>
      <c r="D19" s="86"/>
      <c r="E19" s="87"/>
      <c r="F19" s="88"/>
      <c r="G19" s="76"/>
      <c r="H19" s="76"/>
      <c r="I19" s="76"/>
      <c r="J19" s="91"/>
      <c r="K19" s="76"/>
      <c r="L19" s="76"/>
      <c r="M19" s="76"/>
      <c r="N19" s="76"/>
      <c r="O19" s="76"/>
      <c r="P19" s="76"/>
      <c r="T19" s="92"/>
    </row>
    <row r="20" spans="1:25" x14ac:dyDescent="0.25">
      <c r="A20" s="84"/>
      <c r="B20" s="85" t="s">
        <v>35</v>
      </c>
      <c r="C20" s="86" t="s">
        <v>36</v>
      </c>
      <c r="D20" s="86">
        <v>161</v>
      </c>
      <c r="E20" s="87"/>
      <c r="F20" s="89">
        <f>D20*E20</f>
        <v>0</v>
      </c>
      <c r="G20" s="76"/>
      <c r="H20" s="76"/>
      <c r="I20" s="76"/>
      <c r="M20" s="76"/>
      <c r="N20" s="76"/>
      <c r="O20" s="76"/>
      <c r="T20" s="92"/>
    </row>
    <row r="21" spans="1:25" x14ac:dyDescent="0.25">
      <c r="A21" s="84">
        <v>4</v>
      </c>
      <c r="B21" s="85" t="s">
        <v>37</v>
      </c>
      <c r="C21" s="86"/>
      <c r="D21" s="86"/>
      <c r="E21" s="87"/>
      <c r="F21" s="88"/>
      <c r="G21" s="76"/>
      <c r="H21" s="76"/>
      <c r="I21" s="76"/>
      <c r="J21" s="76"/>
      <c r="K21" s="76"/>
      <c r="L21" s="76"/>
      <c r="M21" s="76"/>
      <c r="N21" s="76"/>
      <c r="O21" s="76"/>
    </row>
    <row r="22" spans="1:25" x14ac:dyDescent="0.25">
      <c r="A22" s="84"/>
      <c r="B22" s="85" t="s">
        <v>38</v>
      </c>
      <c r="C22" s="86" t="s">
        <v>36</v>
      </c>
      <c r="D22" s="86">
        <v>30</v>
      </c>
      <c r="E22" s="87"/>
      <c r="F22" s="89">
        <f>D22*E22</f>
        <v>0</v>
      </c>
      <c r="G22" s="93"/>
      <c r="H22" s="94"/>
      <c r="I22" s="76"/>
      <c r="J22" s="76"/>
      <c r="K22" s="76"/>
      <c r="L22" s="76"/>
      <c r="M22" s="76"/>
      <c r="N22" s="76"/>
      <c r="O22" s="76"/>
    </row>
    <row r="23" spans="1:25" x14ac:dyDescent="0.25">
      <c r="A23" s="84"/>
      <c r="B23" s="85" t="s">
        <v>39</v>
      </c>
      <c r="C23" s="86" t="s">
        <v>36</v>
      </c>
      <c r="D23" s="86">
        <v>25</v>
      </c>
      <c r="E23" s="87"/>
      <c r="F23" s="89">
        <f>D23*E23</f>
        <v>0</v>
      </c>
      <c r="G23" s="95"/>
      <c r="H23" s="76"/>
      <c r="I23" s="76"/>
      <c r="J23" s="76"/>
      <c r="K23" s="76"/>
      <c r="L23" s="76"/>
      <c r="M23" s="76"/>
      <c r="N23" s="76"/>
      <c r="O23" s="76"/>
      <c r="T23" s="69"/>
      <c r="U23" s="69"/>
      <c r="V23" s="69"/>
      <c r="W23" s="69"/>
      <c r="X23" s="69"/>
      <c r="Y23" s="69"/>
    </row>
    <row r="24" spans="1:25" x14ac:dyDescent="0.25">
      <c r="A24" s="84"/>
      <c r="B24" s="85" t="s">
        <v>40</v>
      </c>
      <c r="C24" s="86" t="s">
        <v>36</v>
      </c>
      <c r="D24" s="86">
        <v>55</v>
      </c>
      <c r="E24" s="87"/>
      <c r="F24" s="89">
        <f>D24*E24</f>
        <v>0</v>
      </c>
      <c r="G24" s="95"/>
      <c r="H24" s="76"/>
      <c r="I24" s="76"/>
      <c r="J24" s="76"/>
      <c r="K24" s="76"/>
      <c r="L24" s="76"/>
      <c r="M24" s="76"/>
      <c r="N24" s="76"/>
      <c r="O24" s="76"/>
      <c r="T24" s="69"/>
      <c r="U24" s="69"/>
      <c r="V24" s="69"/>
      <c r="W24" s="69"/>
      <c r="X24" s="69"/>
      <c r="Y24" s="69"/>
    </row>
    <row r="25" spans="1:25" x14ac:dyDescent="0.25">
      <c r="A25" s="84">
        <v>5</v>
      </c>
      <c r="B25" s="85" t="s">
        <v>41</v>
      </c>
      <c r="C25" s="86"/>
      <c r="D25" s="86"/>
      <c r="E25" s="87"/>
      <c r="F25" s="88"/>
      <c r="G25" s="76"/>
      <c r="H25" s="76"/>
      <c r="I25" s="76"/>
      <c r="J25" s="76"/>
      <c r="K25" s="76"/>
      <c r="L25" s="76"/>
      <c r="M25" s="76"/>
      <c r="N25" s="76"/>
      <c r="O25" s="76"/>
      <c r="Q25" s="96"/>
      <c r="R25" s="96"/>
      <c r="S25" s="96"/>
      <c r="T25" s="96"/>
      <c r="U25" s="96"/>
      <c r="V25" s="96"/>
      <c r="W25" s="96"/>
    </row>
    <row r="26" spans="1:25" x14ac:dyDescent="0.25">
      <c r="A26" s="84"/>
      <c r="B26" s="85" t="s">
        <v>42</v>
      </c>
      <c r="C26" s="86" t="s">
        <v>36</v>
      </c>
      <c r="D26" s="86">
        <v>143</v>
      </c>
      <c r="E26" s="97"/>
      <c r="F26" s="89">
        <f>D26*E26</f>
        <v>0</v>
      </c>
      <c r="G26" s="76"/>
      <c r="H26" s="76"/>
      <c r="I26" s="76"/>
      <c r="J26" s="76"/>
      <c r="K26" s="76"/>
      <c r="L26" s="76"/>
      <c r="M26" s="76"/>
      <c r="N26" s="76"/>
      <c r="O26" s="76"/>
      <c r="Q26" s="96"/>
      <c r="R26" s="96"/>
      <c r="S26" s="96"/>
      <c r="T26" s="96"/>
      <c r="U26" s="96"/>
      <c r="V26" s="96"/>
      <c r="W26" s="96"/>
    </row>
    <row r="27" spans="1:25" x14ac:dyDescent="0.25">
      <c r="A27" s="84"/>
      <c r="B27" s="85" t="s">
        <v>43</v>
      </c>
      <c r="C27" s="86" t="s">
        <v>36</v>
      </c>
      <c r="D27" s="86">
        <v>2</v>
      </c>
      <c r="E27" s="97"/>
      <c r="F27" s="89">
        <f>D27*E27</f>
        <v>0</v>
      </c>
      <c r="G27" s="76"/>
      <c r="H27" s="76"/>
      <c r="I27" s="76"/>
      <c r="J27" s="76"/>
      <c r="K27" s="76"/>
      <c r="L27" s="76"/>
      <c r="M27" s="76"/>
      <c r="N27" s="76"/>
      <c r="O27" s="76"/>
      <c r="Q27" s="96"/>
      <c r="R27" s="96"/>
      <c r="S27" s="96"/>
      <c r="T27" s="96"/>
      <c r="U27" s="96"/>
      <c r="V27" s="96"/>
      <c r="W27" s="96"/>
    </row>
    <row r="28" spans="1:25" x14ac:dyDescent="0.25">
      <c r="A28" s="84"/>
      <c r="B28" s="85" t="s">
        <v>44</v>
      </c>
      <c r="C28" s="86" t="s">
        <v>36</v>
      </c>
      <c r="D28" s="86">
        <v>33</v>
      </c>
      <c r="E28" s="97"/>
      <c r="F28" s="89">
        <f>D28*E28</f>
        <v>0</v>
      </c>
      <c r="G28" s="76"/>
      <c r="H28" s="76"/>
      <c r="I28" s="76"/>
      <c r="J28" s="76"/>
      <c r="K28" s="76"/>
      <c r="L28" s="76"/>
      <c r="M28" s="76"/>
      <c r="N28" s="76"/>
      <c r="O28" s="76"/>
      <c r="Q28" s="96"/>
      <c r="R28" s="96"/>
      <c r="S28" s="96"/>
      <c r="T28" s="96"/>
      <c r="U28" s="96"/>
      <c r="V28" s="96"/>
      <c r="W28" s="96"/>
    </row>
    <row r="29" spans="1:25" x14ac:dyDescent="0.25">
      <c r="A29" s="84"/>
      <c r="B29" s="85" t="s">
        <v>45</v>
      </c>
      <c r="C29" s="86" t="s">
        <v>36</v>
      </c>
      <c r="D29" s="86">
        <v>1</v>
      </c>
      <c r="E29" s="97"/>
      <c r="F29" s="89">
        <f>D29*E29</f>
        <v>0</v>
      </c>
      <c r="G29" s="76"/>
      <c r="H29" s="76"/>
      <c r="I29" s="76"/>
      <c r="J29" s="76"/>
      <c r="K29" s="76"/>
      <c r="L29" s="76"/>
      <c r="M29" s="76"/>
      <c r="N29" s="76"/>
      <c r="O29" s="76"/>
      <c r="Q29" s="96"/>
      <c r="R29" s="96"/>
      <c r="S29" s="96"/>
      <c r="T29" s="96"/>
      <c r="U29" s="96"/>
      <c r="V29" s="96"/>
      <c r="W29" s="96"/>
    </row>
    <row r="30" spans="1:25" x14ac:dyDescent="0.25">
      <c r="A30" s="84">
        <v>6</v>
      </c>
      <c r="B30" s="85" t="s">
        <v>46</v>
      </c>
      <c r="C30" s="86" t="s">
        <v>36</v>
      </c>
      <c r="D30" s="86">
        <v>25</v>
      </c>
      <c r="E30" s="97"/>
      <c r="F30" s="89">
        <f>D30*E30</f>
        <v>0</v>
      </c>
      <c r="G30" s="95"/>
      <c r="H30" s="76"/>
      <c r="I30" s="76"/>
      <c r="J30" s="76"/>
      <c r="K30" s="76"/>
      <c r="L30" s="76"/>
      <c r="M30" s="76"/>
      <c r="N30" s="76"/>
      <c r="O30" s="76"/>
      <c r="Q30" s="98"/>
      <c r="R30" s="98"/>
      <c r="S30" s="98"/>
      <c r="T30" s="99"/>
      <c r="U30" s="99"/>
      <c r="W30" s="100"/>
    </row>
    <row r="31" spans="1:25" x14ac:dyDescent="0.25">
      <c r="A31" s="84">
        <v>7</v>
      </c>
      <c r="B31" s="101" t="s">
        <v>47</v>
      </c>
      <c r="C31" s="86"/>
      <c r="D31" s="86"/>
      <c r="E31" s="97"/>
      <c r="F31" s="102"/>
      <c r="G31" s="76"/>
      <c r="H31" s="76"/>
      <c r="I31" s="76"/>
      <c r="J31" s="76"/>
      <c r="K31" s="76"/>
      <c r="L31" s="76"/>
      <c r="M31" s="76"/>
      <c r="N31" s="76"/>
      <c r="O31" s="76"/>
      <c r="Q31" s="98"/>
      <c r="R31" s="98"/>
      <c r="S31" s="98"/>
      <c r="T31" s="99"/>
      <c r="U31" s="99"/>
    </row>
    <row r="32" spans="1:25" x14ac:dyDescent="0.25">
      <c r="A32" s="84"/>
      <c r="B32" s="85" t="s">
        <v>48</v>
      </c>
      <c r="C32" s="86" t="s">
        <v>23</v>
      </c>
      <c r="D32" s="90">
        <f>60*3</f>
        <v>180</v>
      </c>
      <c r="E32" s="97"/>
      <c r="F32" s="103">
        <f>D32*E32</f>
        <v>0</v>
      </c>
      <c r="G32" s="76"/>
      <c r="H32" s="76"/>
      <c r="I32" s="76"/>
      <c r="J32" s="76"/>
      <c r="K32" s="76"/>
      <c r="L32" s="76"/>
      <c r="M32" s="76"/>
      <c r="N32" s="76"/>
      <c r="O32" s="76"/>
      <c r="Q32" s="98"/>
      <c r="R32" s="98"/>
      <c r="S32" s="98"/>
      <c r="T32" s="99"/>
      <c r="U32" s="99"/>
    </row>
    <row r="33" spans="1:21" x14ac:dyDescent="0.25">
      <c r="A33" s="84"/>
      <c r="B33" s="85" t="s">
        <v>49</v>
      </c>
      <c r="C33" s="86" t="s">
        <v>23</v>
      </c>
      <c r="D33" s="90">
        <v>50</v>
      </c>
      <c r="E33" s="97"/>
      <c r="F33" s="103">
        <f>D33*E33</f>
        <v>0</v>
      </c>
      <c r="G33" s="76"/>
      <c r="H33" s="76"/>
      <c r="I33" s="76"/>
      <c r="J33" s="76"/>
      <c r="K33" s="76"/>
      <c r="L33" s="76"/>
      <c r="M33" s="76"/>
      <c r="N33" s="76"/>
      <c r="O33" s="76"/>
      <c r="Q33" s="98"/>
      <c r="R33" s="98"/>
      <c r="S33" s="98"/>
      <c r="T33" s="99"/>
      <c r="U33" s="99"/>
    </row>
    <row r="34" spans="1:21" x14ac:dyDescent="0.25">
      <c r="A34" s="84">
        <v>8</v>
      </c>
      <c r="B34" s="85" t="s">
        <v>50</v>
      </c>
      <c r="C34" s="86"/>
      <c r="D34" s="90"/>
      <c r="E34" s="97"/>
      <c r="F34" s="102"/>
      <c r="G34" s="76"/>
      <c r="H34" s="76"/>
      <c r="I34" s="76"/>
      <c r="J34" s="76"/>
      <c r="K34" s="76"/>
      <c r="L34" s="76"/>
      <c r="M34" s="76"/>
      <c r="N34" s="76"/>
      <c r="O34" s="76"/>
    </row>
    <row r="35" spans="1:21" x14ac:dyDescent="0.25">
      <c r="A35" s="84"/>
      <c r="B35" s="85" t="s">
        <v>51</v>
      </c>
      <c r="C35" s="86" t="s">
        <v>36</v>
      </c>
      <c r="D35" s="90">
        <v>6</v>
      </c>
      <c r="E35" s="97"/>
      <c r="F35" s="103">
        <f t="shared" ref="F35:F41" si="1">D35*E35</f>
        <v>0</v>
      </c>
      <c r="G35" s="76"/>
      <c r="H35" s="76"/>
      <c r="I35" s="76"/>
      <c r="J35" s="76"/>
      <c r="K35" s="76"/>
      <c r="L35" s="76"/>
      <c r="M35" s="76"/>
      <c r="N35" s="76"/>
      <c r="O35" s="76"/>
    </row>
    <row r="36" spans="1:21" x14ac:dyDescent="0.25">
      <c r="A36" s="84"/>
      <c r="B36" s="85" t="s">
        <v>52</v>
      </c>
      <c r="C36" s="86" t="s">
        <v>23</v>
      </c>
      <c r="D36" s="90">
        <v>180</v>
      </c>
      <c r="E36" s="97"/>
      <c r="F36" s="103">
        <f t="shared" si="1"/>
        <v>0</v>
      </c>
      <c r="G36" s="76"/>
      <c r="H36" s="76"/>
      <c r="I36" s="76"/>
      <c r="J36" s="76"/>
      <c r="L36" s="76"/>
      <c r="M36" s="76"/>
      <c r="N36" s="76"/>
      <c r="O36" s="76"/>
    </row>
    <row r="37" spans="1:21" x14ac:dyDescent="0.25">
      <c r="A37" s="84"/>
      <c r="B37" s="85" t="s">
        <v>53</v>
      </c>
      <c r="C37" s="86" t="s">
        <v>23</v>
      </c>
      <c r="D37" s="90">
        <v>50</v>
      </c>
      <c r="E37" s="97"/>
      <c r="F37" s="103">
        <f t="shared" si="1"/>
        <v>0</v>
      </c>
      <c r="G37" s="76"/>
      <c r="H37" s="76"/>
      <c r="I37" s="76"/>
      <c r="J37" s="76"/>
      <c r="L37" s="76"/>
      <c r="M37" s="76"/>
      <c r="N37" s="76"/>
      <c r="O37" s="76"/>
    </row>
    <row r="38" spans="1:21" x14ac:dyDescent="0.25">
      <c r="A38" s="84">
        <v>9</v>
      </c>
      <c r="B38" s="85" t="s">
        <v>54</v>
      </c>
      <c r="C38" s="86" t="s">
        <v>55</v>
      </c>
      <c r="D38" s="90">
        <v>20</v>
      </c>
      <c r="E38" s="97"/>
      <c r="F38" s="103">
        <f t="shared" si="1"/>
        <v>0</v>
      </c>
      <c r="G38" s="76"/>
      <c r="H38" s="76"/>
      <c r="I38" s="76"/>
      <c r="J38" s="76"/>
      <c r="M38" s="76"/>
      <c r="N38" s="76"/>
      <c r="O38" s="76"/>
    </row>
    <row r="39" spans="1:21" x14ac:dyDescent="0.25">
      <c r="A39" s="84">
        <v>10</v>
      </c>
      <c r="B39" s="85" t="s">
        <v>56</v>
      </c>
      <c r="C39" s="86" t="s">
        <v>55</v>
      </c>
      <c r="D39" s="90">
        <v>60</v>
      </c>
      <c r="E39" s="97"/>
      <c r="F39" s="103">
        <f t="shared" si="1"/>
        <v>0</v>
      </c>
      <c r="G39" s="76"/>
      <c r="H39" s="76"/>
      <c r="I39" s="76"/>
      <c r="J39" s="76"/>
      <c r="M39" s="76"/>
      <c r="N39" s="76"/>
      <c r="O39" s="76"/>
    </row>
    <row r="40" spans="1:21" x14ac:dyDescent="0.25">
      <c r="A40" s="104">
        <v>11</v>
      </c>
      <c r="B40" s="85" t="s">
        <v>57</v>
      </c>
      <c r="C40" s="86" t="s">
        <v>58</v>
      </c>
      <c r="D40" s="86">
        <v>1</v>
      </c>
      <c r="E40" s="97"/>
      <c r="F40" s="105">
        <f t="shared" si="1"/>
        <v>0</v>
      </c>
      <c r="G40" s="76"/>
      <c r="H40" s="76"/>
      <c r="I40" s="76"/>
      <c r="J40" s="76"/>
      <c r="K40" s="76"/>
      <c r="L40" s="76"/>
      <c r="M40" s="76"/>
      <c r="N40" s="76"/>
      <c r="O40" s="76"/>
    </row>
    <row r="41" spans="1:21" ht="89.25" x14ac:dyDescent="0.25">
      <c r="A41" s="104">
        <v>12</v>
      </c>
      <c r="B41" s="106" t="s">
        <v>59</v>
      </c>
      <c r="C41" s="86" t="s">
        <v>60</v>
      </c>
      <c r="D41" s="86">
        <v>150</v>
      </c>
      <c r="E41" s="97"/>
      <c r="F41" s="105">
        <f t="shared" si="1"/>
        <v>0</v>
      </c>
      <c r="G41" s="76"/>
      <c r="H41" s="76"/>
      <c r="I41" s="76"/>
      <c r="J41" s="76"/>
      <c r="K41" s="76"/>
      <c r="L41" s="76"/>
      <c r="M41" s="76"/>
      <c r="N41" s="76"/>
      <c r="O41" s="76"/>
    </row>
    <row r="42" spans="1:21" x14ac:dyDescent="0.25">
      <c r="A42" s="104">
        <v>13</v>
      </c>
      <c r="B42" s="85" t="s">
        <v>61</v>
      </c>
      <c r="C42" s="107" t="s">
        <v>62</v>
      </c>
      <c r="D42" s="107">
        <v>0.02</v>
      </c>
      <c r="E42" s="108"/>
      <c r="F42" s="109">
        <f>SUM(F8:F41)*D42</f>
        <v>0</v>
      </c>
      <c r="G42" s="76"/>
      <c r="H42" s="76"/>
      <c r="I42" s="76"/>
      <c r="J42" s="76"/>
      <c r="K42" s="76"/>
      <c r="L42" s="76"/>
      <c r="M42" s="76"/>
      <c r="N42" s="76"/>
      <c r="O42" s="76"/>
    </row>
    <row r="43" spans="1:21" x14ac:dyDescent="0.25">
      <c r="A43" s="84"/>
      <c r="B43" s="85"/>
      <c r="C43" s="86"/>
      <c r="D43" s="86"/>
      <c r="E43" s="87"/>
      <c r="F43" s="88"/>
      <c r="G43" s="76"/>
      <c r="H43" s="76"/>
      <c r="I43" s="76"/>
      <c r="J43" s="76"/>
      <c r="K43" s="76"/>
      <c r="L43" s="76"/>
      <c r="M43" s="76"/>
      <c r="N43" s="76"/>
      <c r="O43" s="76"/>
    </row>
    <row r="44" spans="1:21" x14ac:dyDescent="0.25">
      <c r="A44" s="110"/>
      <c r="B44" s="111" t="s">
        <v>13</v>
      </c>
      <c r="C44" s="112" t="s">
        <v>63</v>
      </c>
      <c r="D44" s="112"/>
      <c r="E44" s="113"/>
      <c r="F44" s="114">
        <f>SUM(F8:F43)</f>
        <v>0</v>
      </c>
      <c r="G44" s="76"/>
      <c r="H44" s="76"/>
      <c r="I44" s="76"/>
      <c r="J44" s="76"/>
      <c r="K44" s="76"/>
      <c r="L44" s="76"/>
      <c r="M44" s="76"/>
      <c r="N44" s="76"/>
      <c r="O44" s="76"/>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
  <sheetViews>
    <sheetView zoomScaleNormal="100" workbookViewId="0">
      <selection activeCell="F4" sqref="F4:F9"/>
    </sheetView>
  </sheetViews>
  <sheetFormatPr defaultRowHeight="15" x14ac:dyDescent="0.25"/>
  <cols>
    <col min="1" max="1" width="5.28515625" style="115" customWidth="1"/>
    <col min="2" max="2" width="6.7109375" style="115" customWidth="1"/>
    <col min="3" max="3" width="73.7109375" style="116" customWidth="1"/>
    <col min="4" max="4" width="7.140625" style="116" customWidth="1"/>
    <col min="5" max="5" width="9" style="117" customWidth="1"/>
    <col min="6" max="6" width="12.140625" style="118" customWidth="1"/>
    <col min="7" max="7" width="16.28515625" style="119" customWidth="1"/>
    <col min="8" max="1025" width="8.85546875" customWidth="1"/>
  </cols>
  <sheetData>
    <row r="1" spans="1:9" x14ac:dyDescent="0.25">
      <c r="A1" s="120">
        <v>3</v>
      </c>
      <c r="B1" s="121" t="s">
        <v>3</v>
      </c>
      <c r="C1" s="122"/>
      <c r="D1" s="123"/>
      <c r="E1" s="124"/>
      <c r="F1" s="125"/>
      <c r="G1" s="126"/>
      <c r="H1" s="127"/>
    </row>
    <row r="2" spans="1:9" ht="66" x14ac:dyDescent="0.25">
      <c r="A2" s="128" t="s">
        <v>14</v>
      </c>
      <c r="B2" s="129" t="s">
        <v>64</v>
      </c>
      <c r="C2" s="129" t="s">
        <v>15</v>
      </c>
      <c r="D2" s="130"/>
      <c r="E2" s="131" t="s">
        <v>16</v>
      </c>
      <c r="F2" s="132" t="s">
        <v>17</v>
      </c>
      <c r="G2" s="133" t="s">
        <v>13</v>
      </c>
      <c r="H2" s="127"/>
    </row>
    <row r="3" spans="1:9" x14ac:dyDescent="0.25">
      <c r="A3" s="134"/>
      <c r="B3" s="135"/>
      <c r="C3" s="136"/>
      <c r="D3" s="136"/>
      <c r="E3" s="137"/>
      <c r="F3" s="138"/>
      <c r="G3" s="139"/>
      <c r="H3" s="127"/>
    </row>
    <row r="4" spans="1:9" ht="54.75" customHeight="1" x14ac:dyDescent="0.25">
      <c r="A4" s="134">
        <v>1</v>
      </c>
      <c r="B4" s="140" t="s">
        <v>65</v>
      </c>
      <c r="C4" s="136" t="s">
        <v>66</v>
      </c>
      <c r="D4" s="136" t="s">
        <v>36</v>
      </c>
      <c r="E4" s="137">
        <v>29</v>
      </c>
      <c r="F4" s="138"/>
      <c r="G4" s="139">
        <f t="shared" ref="G4:G9" si="0">E4*F4</f>
        <v>0</v>
      </c>
      <c r="H4" s="127"/>
      <c r="I4" s="39"/>
    </row>
    <row r="5" spans="1:9" ht="60.75" customHeight="1" x14ac:dyDescent="0.25">
      <c r="A5" s="134">
        <v>2</v>
      </c>
      <c r="B5" s="140" t="s">
        <v>67</v>
      </c>
      <c r="C5" s="136" t="s">
        <v>68</v>
      </c>
      <c r="D5" s="136" t="s">
        <v>36</v>
      </c>
      <c r="E5" s="137">
        <v>3</v>
      </c>
      <c r="F5" s="138"/>
      <c r="G5" s="139">
        <f t="shared" si="0"/>
        <v>0</v>
      </c>
      <c r="H5" s="127"/>
      <c r="I5" s="39"/>
    </row>
    <row r="6" spans="1:9" ht="62.25" customHeight="1" x14ac:dyDescent="0.25">
      <c r="A6" s="134">
        <v>3</v>
      </c>
      <c r="B6" s="140" t="s">
        <v>69</v>
      </c>
      <c r="C6" s="136" t="s">
        <v>70</v>
      </c>
      <c r="D6" s="136" t="s">
        <v>36</v>
      </c>
      <c r="E6" s="137">
        <v>3</v>
      </c>
      <c r="F6" s="138"/>
      <c r="G6" s="139">
        <f t="shared" si="0"/>
        <v>0</v>
      </c>
      <c r="H6" s="127"/>
      <c r="I6" s="39"/>
    </row>
    <row r="7" spans="1:9" ht="85.5" customHeight="1" x14ac:dyDescent="0.25">
      <c r="A7" s="134">
        <v>4</v>
      </c>
      <c r="B7" s="141"/>
      <c r="C7" s="136" t="s">
        <v>71</v>
      </c>
      <c r="D7" s="136" t="s">
        <v>36</v>
      </c>
      <c r="E7" s="137">
        <v>1</v>
      </c>
      <c r="F7" s="138"/>
      <c r="G7" s="139">
        <f t="shared" si="0"/>
        <v>0</v>
      </c>
      <c r="H7" s="127"/>
      <c r="I7" s="39"/>
    </row>
    <row r="8" spans="1:9" ht="24.75" customHeight="1" x14ac:dyDescent="0.25">
      <c r="A8" s="134">
        <v>5</v>
      </c>
      <c r="B8" s="141"/>
      <c r="C8" s="136" t="s">
        <v>72</v>
      </c>
      <c r="D8" s="136" t="s">
        <v>36</v>
      </c>
      <c r="E8" s="137">
        <v>15</v>
      </c>
      <c r="F8" s="138"/>
      <c r="G8" s="139">
        <f t="shared" si="0"/>
        <v>0</v>
      </c>
      <c r="H8" s="127"/>
      <c r="I8" s="39"/>
    </row>
    <row r="9" spans="1:9" ht="28.5" x14ac:dyDescent="0.25">
      <c r="A9" s="134">
        <v>6</v>
      </c>
      <c r="B9" s="141"/>
      <c r="C9" s="136" t="s">
        <v>73</v>
      </c>
      <c r="D9" s="136" t="s">
        <v>58</v>
      </c>
      <c r="E9" s="137">
        <v>1</v>
      </c>
      <c r="F9" s="138"/>
      <c r="G9" s="139">
        <f t="shared" si="0"/>
        <v>0</v>
      </c>
      <c r="H9" s="127"/>
      <c r="I9" s="39"/>
    </row>
    <row r="10" spans="1:9" x14ac:dyDescent="0.25">
      <c r="A10" s="134"/>
      <c r="B10" s="140"/>
      <c r="C10" s="136"/>
      <c r="D10" s="136"/>
      <c r="E10" s="137"/>
      <c r="F10" s="138"/>
      <c r="G10" s="139"/>
      <c r="H10" s="127"/>
    </row>
    <row r="11" spans="1:9" x14ac:dyDescent="0.25">
      <c r="A11" s="142"/>
      <c r="B11" s="143"/>
      <c r="C11" s="144" t="s">
        <v>74</v>
      </c>
      <c r="D11" s="145"/>
      <c r="E11" s="146"/>
      <c r="F11" s="147"/>
      <c r="G11" s="148">
        <f>SUM(G4:G10)</f>
        <v>0</v>
      </c>
      <c r="H11" s="127"/>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9"/>
  <sheetViews>
    <sheetView topLeftCell="A64" zoomScaleNormal="100" workbookViewId="0">
      <selection activeCell="H77" sqref="H77"/>
    </sheetView>
  </sheetViews>
  <sheetFormatPr defaultRowHeight="15" x14ac:dyDescent="0.25"/>
  <cols>
    <col min="1" max="1" width="3.28515625" style="149" customWidth="1"/>
    <col min="2" max="2" width="50.140625" style="149" customWidth="1"/>
    <col min="3" max="3" width="4.7109375" style="149" customWidth="1"/>
    <col min="4" max="4" width="6.7109375" style="150" customWidth="1"/>
    <col min="5" max="5" width="10.85546875" style="151" customWidth="1"/>
    <col min="6" max="6" width="14.85546875" style="152" customWidth="1"/>
    <col min="7" max="8" width="8.85546875" style="69" customWidth="1"/>
    <col min="9" max="1025" width="8.85546875" customWidth="1"/>
  </cols>
  <sheetData>
    <row r="1" spans="1:7" x14ac:dyDescent="0.25">
      <c r="A1" s="153">
        <v>4</v>
      </c>
      <c r="B1" s="154" t="s">
        <v>4</v>
      </c>
      <c r="C1" s="155"/>
      <c r="D1" s="156"/>
      <c r="E1" s="157"/>
      <c r="F1" s="158"/>
      <c r="G1" s="40"/>
    </row>
    <row r="2" spans="1:7" ht="66" x14ac:dyDescent="0.25">
      <c r="A2" s="159" t="s">
        <v>14</v>
      </c>
      <c r="B2" s="160" t="s">
        <v>15</v>
      </c>
      <c r="C2" s="161"/>
      <c r="D2" s="162" t="s">
        <v>16</v>
      </c>
      <c r="E2" s="163" t="s">
        <v>17</v>
      </c>
      <c r="F2" s="164" t="s">
        <v>13</v>
      </c>
      <c r="G2" s="40"/>
    </row>
    <row r="3" spans="1:7" x14ac:dyDescent="0.25">
      <c r="A3" s="165"/>
      <c r="B3" s="166" t="s">
        <v>19</v>
      </c>
      <c r="C3" s="167"/>
      <c r="D3" s="168"/>
      <c r="E3" s="169"/>
      <c r="F3" s="170"/>
      <c r="G3" s="40"/>
    </row>
    <row r="4" spans="1:7" s="176" customFormat="1" x14ac:dyDescent="0.2">
      <c r="A4" s="171">
        <v>1</v>
      </c>
      <c r="B4" s="172" t="s">
        <v>75</v>
      </c>
      <c r="C4" s="173"/>
      <c r="D4" s="173"/>
      <c r="E4" s="174"/>
      <c r="F4" s="175"/>
    </row>
    <row r="5" spans="1:7" s="176" customFormat="1" ht="71.25" x14ac:dyDescent="0.2">
      <c r="A5" s="171"/>
      <c r="B5" s="177" t="s">
        <v>76</v>
      </c>
      <c r="C5" s="173" t="s">
        <v>36</v>
      </c>
      <c r="D5" s="173">
        <v>1</v>
      </c>
      <c r="E5" s="174"/>
      <c r="F5" s="178">
        <f>D5*E5</f>
        <v>0</v>
      </c>
    </row>
    <row r="6" spans="1:7" s="176" customFormat="1" ht="14.25" x14ac:dyDescent="0.2">
      <c r="A6" s="171"/>
      <c r="B6" s="179" t="s">
        <v>77</v>
      </c>
      <c r="C6" s="173"/>
      <c r="D6" s="173"/>
      <c r="E6" s="174"/>
      <c r="F6" s="178">
        <f>D6*E6</f>
        <v>0</v>
      </c>
    </row>
    <row r="7" spans="1:7" s="176" customFormat="1" ht="14.25" x14ac:dyDescent="0.2">
      <c r="A7" s="171"/>
      <c r="B7" s="179" t="s">
        <v>78</v>
      </c>
      <c r="C7" s="173" t="s">
        <v>36</v>
      </c>
      <c r="D7" s="173">
        <v>1</v>
      </c>
      <c r="E7" s="174"/>
      <c r="F7" s="178">
        <f>D7*E7</f>
        <v>0</v>
      </c>
    </row>
    <row r="8" spans="1:7" s="176" customFormat="1" ht="14.25" x14ac:dyDescent="0.2">
      <c r="A8" s="171"/>
      <c r="B8" s="177" t="s">
        <v>79</v>
      </c>
      <c r="C8" s="173"/>
      <c r="D8" s="173"/>
      <c r="E8" s="174"/>
      <c r="F8" s="178"/>
    </row>
    <row r="9" spans="1:7" s="176" customFormat="1" ht="14.25" x14ac:dyDescent="0.2">
      <c r="A9" s="171"/>
      <c r="B9" s="179" t="s">
        <v>80</v>
      </c>
      <c r="C9" s="173" t="s">
        <v>36</v>
      </c>
      <c r="D9" s="173">
        <v>10</v>
      </c>
      <c r="E9" s="174"/>
      <c r="F9" s="178">
        <f t="shared" ref="F9:F16" si="0">D9*E9</f>
        <v>0</v>
      </c>
    </row>
    <row r="10" spans="1:7" s="176" customFormat="1" ht="14.25" x14ac:dyDescent="0.2">
      <c r="A10" s="171"/>
      <c r="B10" s="179" t="s">
        <v>81</v>
      </c>
      <c r="C10" s="173" t="s">
        <v>36</v>
      </c>
      <c r="D10" s="173">
        <v>10</v>
      </c>
      <c r="E10" s="174"/>
      <c r="F10" s="178">
        <f t="shared" si="0"/>
        <v>0</v>
      </c>
    </row>
    <row r="11" spans="1:7" s="176" customFormat="1" ht="14.25" x14ac:dyDescent="0.2">
      <c r="A11" s="171"/>
      <c r="B11" s="179" t="s">
        <v>82</v>
      </c>
      <c r="C11" s="173" t="s">
        <v>36</v>
      </c>
      <c r="D11" s="173">
        <v>2</v>
      </c>
      <c r="E11" s="174"/>
      <c r="F11" s="178">
        <f t="shared" si="0"/>
        <v>0</v>
      </c>
    </row>
    <row r="12" spans="1:7" s="176" customFormat="1" ht="14.25" x14ac:dyDescent="0.2">
      <c r="A12" s="171"/>
      <c r="B12" s="179" t="s">
        <v>83</v>
      </c>
      <c r="C12" s="173" t="s">
        <v>36</v>
      </c>
      <c r="D12" s="173">
        <v>1</v>
      </c>
      <c r="E12" s="174"/>
      <c r="F12" s="178">
        <f t="shared" si="0"/>
        <v>0</v>
      </c>
    </row>
    <row r="13" spans="1:7" s="176" customFormat="1" ht="14.25" x14ac:dyDescent="0.2">
      <c r="A13" s="171"/>
      <c r="B13" s="179" t="s">
        <v>84</v>
      </c>
      <c r="C13" s="173" t="s">
        <v>36</v>
      </c>
      <c r="D13" s="173">
        <v>2</v>
      </c>
      <c r="E13" s="174"/>
      <c r="F13" s="178">
        <f t="shared" si="0"/>
        <v>0</v>
      </c>
    </row>
    <row r="14" spans="1:7" s="176" customFormat="1" ht="14.25" x14ac:dyDescent="0.2">
      <c r="A14" s="171"/>
      <c r="B14" s="179" t="s">
        <v>85</v>
      </c>
      <c r="C14" s="173" t="s">
        <v>36</v>
      </c>
      <c r="D14" s="173">
        <v>3</v>
      </c>
      <c r="E14" s="174"/>
      <c r="F14" s="178">
        <f t="shared" si="0"/>
        <v>0</v>
      </c>
    </row>
    <row r="15" spans="1:7" s="176" customFormat="1" ht="14.25" x14ac:dyDescent="0.2">
      <c r="A15" s="171"/>
      <c r="B15" s="179" t="s">
        <v>86</v>
      </c>
      <c r="C15" s="173" t="s">
        <v>36</v>
      </c>
      <c r="D15" s="173">
        <v>1</v>
      </c>
      <c r="E15" s="174"/>
      <c r="F15" s="178">
        <f t="shared" si="0"/>
        <v>0</v>
      </c>
    </row>
    <row r="16" spans="1:7" s="176" customFormat="1" ht="14.25" x14ac:dyDescent="0.2">
      <c r="A16" s="171"/>
      <c r="B16" s="179" t="s">
        <v>87</v>
      </c>
      <c r="C16" s="173" t="s">
        <v>36</v>
      </c>
      <c r="D16" s="173">
        <v>2</v>
      </c>
      <c r="E16" s="174"/>
      <c r="F16" s="178">
        <f t="shared" si="0"/>
        <v>0</v>
      </c>
    </row>
    <row r="17" spans="1:7" s="176" customFormat="1" ht="14.25" x14ac:dyDescent="0.2">
      <c r="A17" s="171"/>
      <c r="B17" s="179" t="s">
        <v>88</v>
      </c>
      <c r="C17" s="173"/>
      <c r="D17" s="173"/>
      <c r="E17" s="174"/>
      <c r="F17" s="178"/>
    </row>
    <row r="18" spans="1:7" s="176" customFormat="1" ht="14.25" x14ac:dyDescent="0.2">
      <c r="A18" s="171"/>
      <c r="B18" s="179" t="s">
        <v>89</v>
      </c>
      <c r="C18" s="173" t="s">
        <v>36</v>
      </c>
      <c r="D18" s="173">
        <v>4</v>
      </c>
      <c r="E18" s="174"/>
      <c r="F18" s="178">
        <f>D18*E18</f>
        <v>0</v>
      </c>
    </row>
    <row r="19" spans="1:7" s="176" customFormat="1" ht="14.25" x14ac:dyDescent="0.2">
      <c r="A19" s="171"/>
      <c r="B19" s="179" t="s">
        <v>90</v>
      </c>
      <c r="C19" s="173" t="s">
        <v>58</v>
      </c>
      <c r="D19" s="173">
        <v>1</v>
      </c>
      <c r="E19" s="174"/>
      <c r="F19" s="175">
        <f>D19*E19</f>
        <v>0</v>
      </c>
    </row>
    <row r="20" spans="1:7" s="176" customFormat="1" x14ac:dyDescent="0.2">
      <c r="A20" s="171"/>
      <c r="B20" s="179" t="s">
        <v>74</v>
      </c>
      <c r="C20" s="180" t="s">
        <v>58</v>
      </c>
      <c r="D20" s="173">
        <v>1</v>
      </c>
      <c r="E20" s="174"/>
      <c r="F20" s="175">
        <f>D20*E20</f>
        <v>0</v>
      </c>
    </row>
    <row r="21" spans="1:7" x14ac:dyDescent="0.25">
      <c r="A21" s="165"/>
      <c r="B21" s="181"/>
      <c r="C21" s="167"/>
      <c r="D21" s="168"/>
      <c r="E21" s="169"/>
      <c r="F21" s="170"/>
      <c r="G21" s="40"/>
    </row>
    <row r="22" spans="1:7" s="176" customFormat="1" x14ac:dyDescent="0.2">
      <c r="A22" s="171">
        <v>2</v>
      </c>
      <c r="B22" s="172" t="s">
        <v>91</v>
      </c>
      <c r="C22" s="173"/>
      <c r="D22" s="173"/>
      <c r="E22" s="174"/>
      <c r="F22" s="175"/>
    </row>
    <row r="23" spans="1:7" s="176" customFormat="1" ht="85.5" x14ac:dyDescent="0.2">
      <c r="A23" s="171"/>
      <c r="B23" s="177" t="s">
        <v>92</v>
      </c>
      <c r="C23" s="173" t="s">
        <v>36</v>
      </c>
      <c r="D23" s="173">
        <v>1</v>
      </c>
      <c r="E23" s="174"/>
      <c r="F23" s="178">
        <f>D23*E23</f>
        <v>0</v>
      </c>
    </row>
    <row r="24" spans="1:7" s="176" customFormat="1" ht="14.25" x14ac:dyDescent="0.2">
      <c r="A24" s="171"/>
      <c r="B24" s="179" t="s">
        <v>77</v>
      </c>
      <c r="C24" s="173"/>
      <c r="D24" s="173"/>
      <c r="E24" s="174"/>
      <c r="F24" s="178"/>
    </row>
    <row r="25" spans="1:7" s="176" customFormat="1" ht="14.25" x14ac:dyDescent="0.2">
      <c r="A25" s="171"/>
      <c r="B25" s="179" t="s">
        <v>93</v>
      </c>
      <c r="C25" s="173" t="s">
        <v>36</v>
      </c>
      <c r="D25" s="173">
        <v>1</v>
      </c>
      <c r="E25" s="174"/>
      <c r="F25" s="178">
        <f>D25*E25</f>
        <v>0</v>
      </c>
    </row>
    <row r="26" spans="1:7" s="176" customFormat="1" ht="14.25" x14ac:dyDescent="0.2">
      <c r="A26" s="171"/>
      <c r="B26" s="177" t="s">
        <v>79</v>
      </c>
      <c r="C26" s="173"/>
      <c r="D26" s="173"/>
      <c r="E26" s="174"/>
      <c r="F26" s="178"/>
    </row>
    <row r="27" spans="1:7" s="176" customFormat="1" ht="14.25" x14ac:dyDescent="0.2">
      <c r="A27" s="171"/>
      <c r="B27" s="179" t="s">
        <v>80</v>
      </c>
      <c r="C27" s="173" t="s">
        <v>36</v>
      </c>
      <c r="D27" s="173">
        <v>10</v>
      </c>
      <c r="E27" s="174"/>
      <c r="F27" s="178">
        <f t="shared" ref="F27:F35" si="1">D27*E27</f>
        <v>0</v>
      </c>
    </row>
    <row r="28" spans="1:7" s="176" customFormat="1" ht="14.25" x14ac:dyDescent="0.2">
      <c r="A28" s="171"/>
      <c r="B28" s="179" t="s">
        <v>81</v>
      </c>
      <c r="C28" s="173" t="s">
        <v>36</v>
      </c>
      <c r="D28" s="173">
        <v>10</v>
      </c>
      <c r="E28" s="174"/>
      <c r="F28" s="178">
        <f t="shared" si="1"/>
        <v>0</v>
      </c>
    </row>
    <row r="29" spans="1:7" s="176" customFormat="1" ht="14.25" x14ac:dyDescent="0.2">
      <c r="A29" s="171"/>
      <c r="B29" s="179" t="s">
        <v>82</v>
      </c>
      <c r="C29" s="173" t="s">
        <v>36</v>
      </c>
      <c r="D29" s="173">
        <v>5</v>
      </c>
      <c r="E29" s="174"/>
      <c r="F29" s="178">
        <f t="shared" si="1"/>
        <v>0</v>
      </c>
    </row>
    <row r="30" spans="1:7" s="176" customFormat="1" ht="14.25" x14ac:dyDescent="0.2">
      <c r="A30" s="171"/>
      <c r="B30" s="179" t="s">
        <v>83</v>
      </c>
      <c r="C30" s="173" t="s">
        <v>36</v>
      </c>
      <c r="D30" s="173">
        <v>5</v>
      </c>
      <c r="E30" s="174"/>
      <c r="F30" s="178">
        <f t="shared" si="1"/>
        <v>0</v>
      </c>
    </row>
    <row r="31" spans="1:7" s="176" customFormat="1" ht="14.25" x14ac:dyDescent="0.2">
      <c r="A31" s="171"/>
      <c r="B31" s="179" t="s">
        <v>94</v>
      </c>
      <c r="C31" s="173" t="s">
        <v>36</v>
      </c>
      <c r="D31" s="173">
        <v>1</v>
      </c>
      <c r="E31" s="174"/>
      <c r="F31" s="178">
        <f t="shared" si="1"/>
        <v>0</v>
      </c>
    </row>
    <row r="32" spans="1:7" s="176" customFormat="1" ht="14.25" x14ac:dyDescent="0.2">
      <c r="A32" s="171"/>
      <c r="B32" s="179" t="s">
        <v>84</v>
      </c>
      <c r="C32" s="173" t="s">
        <v>36</v>
      </c>
      <c r="D32" s="173">
        <v>5</v>
      </c>
      <c r="E32" s="174"/>
      <c r="F32" s="178">
        <f t="shared" si="1"/>
        <v>0</v>
      </c>
    </row>
    <row r="33" spans="1:7" s="176" customFormat="1" ht="14.25" x14ac:dyDescent="0.2">
      <c r="A33" s="171"/>
      <c r="B33" s="179" t="s">
        <v>85</v>
      </c>
      <c r="C33" s="173" t="s">
        <v>36</v>
      </c>
      <c r="D33" s="173">
        <v>5</v>
      </c>
      <c r="E33" s="174"/>
      <c r="F33" s="178">
        <f t="shared" si="1"/>
        <v>0</v>
      </c>
    </row>
    <row r="34" spans="1:7" s="176" customFormat="1" ht="14.25" x14ac:dyDescent="0.2">
      <c r="A34" s="171"/>
      <c r="B34" s="179" t="s">
        <v>86</v>
      </c>
      <c r="C34" s="173" t="s">
        <v>36</v>
      </c>
      <c r="D34" s="173">
        <v>1</v>
      </c>
      <c r="E34" s="174"/>
      <c r="F34" s="178">
        <f t="shared" si="1"/>
        <v>0</v>
      </c>
    </row>
    <row r="35" spans="1:7" s="176" customFormat="1" ht="14.25" x14ac:dyDescent="0.2">
      <c r="A35" s="171"/>
      <c r="B35" s="179" t="s">
        <v>95</v>
      </c>
      <c r="C35" s="173" t="s">
        <v>36</v>
      </c>
      <c r="D35" s="173">
        <v>1</v>
      </c>
      <c r="E35" s="174"/>
      <c r="F35" s="178">
        <f t="shared" si="1"/>
        <v>0</v>
      </c>
    </row>
    <row r="36" spans="1:7" s="176" customFormat="1" ht="14.25" x14ac:dyDescent="0.2">
      <c r="A36" s="171"/>
      <c r="B36" s="179" t="s">
        <v>88</v>
      </c>
      <c r="C36" s="173"/>
      <c r="D36" s="173"/>
      <c r="E36" s="174"/>
      <c r="F36" s="178"/>
    </row>
    <row r="37" spans="1:7" s="176" customFormat="1" ht="14.25" x14ac:dyDescent="0.2">
      <c r="A37" s="171"/>
      <c r="B37" s="179" t="s">
        <v>89</v>
      </c>
      <c r="C37" s="173" t="s">
        <v>36</v>
      </c>
      <c r="D37" s="173">
        <v>4</v>
      </c>
      <c r="E37" s="174"/>
      <c r="F37" s="178">
        <f>D37*E37</f>
        <v>0</v>
      </c>
    </row>
    <row r="38" spans="1:7" s="176" customFormat="1" ht="14.25" x14ac:dyDescent="0.2">
      <c r="A38" s="171"/>
      <c r="B38" s="179" t="s">
        <v>90</v>
      </c>
      <c r="C38" s="173" t="s">
        <v>58</v>
      </c>
      <c r="D38" s="173">
        <v>1</v>
      </c>
      <c r="E38" s="174"/>
      <c r="F38" s="175">
        <f>D38*E38</f>
        <v>0</v>
      </c>
    </row>
    <row r="39" spans="1:7" s="176" customFormat="1" x14ac:dyDescent="0.2">
      <c r="A39" s="171"/>
      <c r="B39" s="179" t="s">
        <v>74</v>
      </c>
      <c r="C39" s="180" t="s">
        <v>96</v>
      </c>
      <c r="D39" s="173">
        <v>1</v>
      </c>
      <c r="E39" s="174"/>
      <c r="F39" s="175">
        <f>SUM(F23:F38)</f>
        <v>0</v>
      </c>
    </row>
    <row r="40" spans="1:7" x14ac:dyDescent="0.25">
      <c r="A40" s="182"/>
      <c r="B40" s="183"/>
      <c r="C40" s="184"/>
      <c r="D40" s="185"/>
      <c r="E40" s="186"/>
      <c r="F40" s="187"/>
      <c r="G40" s="40"/>
    </row>
    <row r="41" spans="1:7" s="176" customFormat="1" x14ac:dyDescent="0.2">
      <c r="A41" s="171">
        <v>3</v>
      </c>
      <c r="B41" s="172" t="s">
        <v>97</v>
      </c>
      <c r="C41" s="173"/>
      <c r="D41" s="173"/>
      <c r="E41" s="174"/>
      <c r="F41" s="175"/>
    </row>
    <row r="42" spans="1:7" s="176" customFormat="1" ht="14.25" x14ac:dyDescent="0.2">
      <c r="A42" s="171"/>
      <c r="B42" s="179" t="s">
        <v>77</v>
      </c>
      <c r="C42" s="173"/>
      <c r="D42" s="173"/>
      <c r="E42" s="174"/>
      <c r="F42" s="178">
        <f>D42*E42</f>
        <v>0</v>
      </c>
    </row>
    <row r="43" spans="1:7" s="176" customFormat="1" ht="14.25" x14ac:dyDescent="0.2">
      <c r="A43" s="171"/>
      <c r="B43" s="179" t="s">
        <v>78</v>
      </c>
      <c r="C43" s="173" t="s">
        <v>36</v>
      </c>
      <c r="D43" s="173">
        <v>1</v>
      </c>
      <c r="E43" s="174"/>
      <c r="F43" s="178">
        <f>D43*E43</f>
        <v>0</v>
      </c>
    </row>
    <row r="44" spans="1:7" s="176" customFormat="1" ht="14.25" x14ac:dyDescent="0.2">
      <c r="A44" s="171"/>
      <c r="B44" s="177" t="s">
        <v>79</v>
      </c>
      <c r="C44" s="173"/>
      <c r="D44" s="173"/>
      <c r="E44" s="174"/>
      <c r="F44" s="178"/>
    </row>
    <row r="45" spans="1:7" s="176" customFormat="1" ht="14.25" x14ac:dyDescent="0.2">
      <c r="A45" s="171"/>
      <c r="B45" s="179" t="s">
        <v>80</v>
      </c>
      <c r="C45" s="173" t="s">
        <v>36</v>
      </c>
      <c r="D45" s="173">
        <v>10</v>
      </c>
      <c r="E45" s="174"/>
      <c r="F45" s="178">
        <f t="shared" ref="F45:F50" si="2">D45*E45</f>
        <v>0</v>
      </c>
    </row>
    <row r="46" spans="1:7" s="176" customFormat="1" ht="14.25" x14ac:dyDescent="0.2">
      <c r="A46" s="171"/>
      <c r="B46" s="179" t="s">
        <v>81</v>
      </c>
      <c r="C46" s="173" t="s">
        <v>36</v>
      </c>
      <c r="D46" s="173">
        <v>10</v>
      </c>
      <c r="E46" s="174"/>
      <c r="F46" s="178">
        <f t="shared" si="2"/>
        <v>0</v>
      </c>
    </row>
    <row r="47" spans="1:7" s="176" customFormat="1" ht="14.25" x14ac:dyDescent="0.2">
      <c r="A47" s="171"/>
      <c r="B47" s="179" t="s">
        <v>82</v>
      </c>
      <c r="C47" s="173" t="s">
        <v>36</v>
      </c>
      <c r="D47" s="173">
        <v>2</v>
      </c>
      <c r="E47" s="174"/>
      <c r="F47" s="178">
        <f t="shared" si="2"/>
        <v>0</v>
      </c>
    </row>
    <row r="48" spans="1:7" s="176" customFormat="1" ht="14.25" x14ac:dyDescent="0.2">
      <c r="A48" s="171"/>
      <c r="B48" s="179" t="s">
        <v>83</v>
      </c>
      <c r="C48" s="173" t="s">
        <v>36</v>
      </c>
      <c r="D48" s="173">
        <v>1</v>
      </c>
      <c r="E48" s="174"/>
      <c r="F48" s="178">
        <f t="shared" si="2"/>
        <v>0</v>
      </c>
    </row>
    <row r="49" spans="1:6" s="176" customFormat="1" ht="14.25" x14ac:dyDescent="0.2">
      <c r="A49" s="171"/>
      <c r="B49" s="179" t="s">
        <v>84</v>
      </c>
      <c r="C49" s="173" t="s">
        <v>36</v>
      </c>
      <c r="D49" s="173">
        <v>2</v>
      </c>
      <c r="E49" s="174"/>
      <c r="F49" s="178">
        <f t="shared" si="2"/>
        <v>0</v>
      </c>
    </row>
    <row r="50" spans="1:6" s="176" customFormat="1" ht="14.25" x14ac:dyDescent="0.2">
      <c r="A50" s="171"/>
      <c r="B50" s="179" t="s">
        <v>85</v>
      </c>
      <c r="C50" s="173" t="s">
        <v>36</v>
      </c>
      <c r="D50" s="173">
        <v>3</v>
      </c>
      <c r="E50" s="174"/>
      <c r="F50" s="178">
        <f t="shared" si="2"/>
        <v>0</v>
      </c>
    </row>
    <row r="51" spans="1:6" s="176" customFormat="1" ht="14.25" x14ac:dyDescent="0.2">
      <c r="A51" s="171"/>
      <c r="B51" s="179" t="s">
        <v>88</v>
      </c>
      <c r="C51" s="173"/>
      <c r="D51" s="173"/>
      <c r="E51" s="174"/>
      <c r="F51" s="178"/>
    </row>
    <row r="52" spans="1:6" s="176" customFormat="1" ht="14.25" x14ac:dyDescent="0.2">
      <c r="A52" s="171"/>
      <c r="B52" s="179" t="s">
        <v>89</v>
      </c>
      <c r="C52" s="173" t="s">
        <v>36</v>
      </c>
      <c r="D52" s="173">
        <v>4</v>
      </c>
      <c r="E52" s="174"/>
      <c r="F52" s="178">
        <f>D52*E52</f>
        <v>0</v>
      </c>
    </row>
    <row r="53" spans="1:6" s="176" customFormat="1" ht="14.25" x14ac:dyDescent="0.2">
      <c r="A53" s="171"/>
      <c r="B53" s="179" t="s">
        <v>90</v>
      </c>
      <c r="C53" s="173" t="s">
        <v>58</v>
      </c>
      <c r="D53" s="173">
        <v>1</v>
      </c>
      <c r="E53" s="174"/>
      <c r="F53" s="175">
        <f>D53*E53</f>
        <v>0</v>
      </c>
    </row>
    <row r="54" spans="1:6" s="176" customFormat="1" ht="14.25" x14ac:dyDescent="0.2">
      <c r="A54" s="171"/>
      <c r="B54" s="179" t="s">
        <v>74</v>
      </c>
      <c r="C54" s="173" t="s">
        <v>58</v>
      </c>
      <c r="D54" s="173">
        <v>1</v>
      </c>
      <c r="E54" s="174"/>
      <c r="F54" s="175">
        <f>D54*E54</f>
        <v>0</v>
      </c>
    </row>
    <row r="55" spans="1:6" s="176" customFormat="1" x14ac:dyDescent="0.2">
      <c r="A55" s="171"/>
      <c r="B55" s="179"/>
      <c r="C55" s="180"/>
      <c r="D55" s="173"/>
      <c r="E55" s="174"/>
      <c r="F55" s="175"/>
    </row>
    <row r="56" spans="1:6" s="176" customFormat="1" x14ac:dyDescent="0.2">
      <c r="A56" s="171">
        <v>4</v>
      </c>
      <c r="B56" s="172" t="s">
        <v>98</v>
      </c>
      <c r="C56" s="173"/>
      <c r="D56" s="173"/>
      <c r="E56" s="174"/>
      <c r="F56" s="175"/>
    </row>
    <row r="57" spans="1:6" s="176" customFormat="1" ht="71.25" x14ac:dyDescent="0.2">
      <c r="A57" s="171"/>
      <c r="B57" s="177" t="s">
        <v>76</v>
      </c>
      <c r="C57" s="173" t="s">
        <v>36</v>
      </c>
      <c r="D57" s="173">
        <v>1</v>
      </c>
      <c r="E57" s="174"/>
      <c r="F57" s="178">
        <f>D57*E57</f>
        <v>0</v>
      </c>
    </row>
    <row r="58" spans="1:6" s="176" customFormat="1" ht="14.25" x14ac:dyDescent="0.2">
      <c r="A58" s="171"/>
      <c r="B58" s="179" t="s">
        <v>77</v>
      </c>
      <c r="C58" s="173"/>
      <c r="D58" s="173"/>
      <c r="E58" s="174"/>
      <c r="F58" s="178">
        <f>D58*E58</f>
        <v>0</v>
      </c>
    </row>
    <row r="59" spans="1:6" s="176" customFormat="1" ht="14.25" x14ac:dyDescent="0.2">
      <c r="A59" s="171"/>
      <c r="B59" s="179" t="s">
        <v>78</v>
      </c>
      <c r="C59" s="173" t="s">
        <v>36</v>
      </c>
      <c r="D59" s="173">
        <v>1</v>
      </c>
      <c r="E59" s="174"/>
      <c r="F59" s="178">
        <f>D59*E59</f>
        <v>0</v>
      </c>
    </row>
    <row r="60" spans="1:6" s="176" customFormat="1" ht="14.25" x14ac:dyDescent="0.2">
      <c r="A60" s="171"/>
      <c r="B60" s="177" t="s">
        <v>79</v>
      </c>
      <c r="C60" s="173"/>
      <c r="D60" s="173"/>
      <c r="E60" s="174"/>
      <c r="F60" s="178"/>
    </row>
    <row r="61" spans="1:6" s="176" customFormat="1" ht="14.25" x14ac:dyDescent="0.2">
      <c r="A61" s="171"/>
      <c r="B61" s="179" t="s">
        <v>80</v>
      </c>
      <c r="C61" s="173" t="s">
        <v>36</v>
      </c>
      <c r="D61" s="173">
        <v>10</v>
      </c>
      <c r="E61" s="174"/>
      <c r="F61" s="178">
        <f t="shared" ref="F61:F68" si="3">D61*E61</f>
        <v>0</v>
      </c>
    </row>
    <row r="62" spans="1:6" s="176" customFormat="1" ht="14.25" x14ac:dyDescent="0.2">
      <c r="A62" s="171"/>
      <c r="B62" s="179" t="s">
        <v>81</v>
      </c>
      <c r="C62" s="173" t="s">
        <v>36</v>
      </c>
      <c r="D62" s="173">
        <v>10</v>
      </c>
      <c r="E62" s="174"/>
      <c r="F62" s="178">
        <f t="shared" si="3"/>
        <v>0</v>
      </c>
    </row>
    <row r="63" spans="1:6" s="176" customFormat="1" ht="14.25" x14ac:dyDescent="0.2">
      <c r="A63" s="171"/>
      <c r="B63" s="179" t="s">
        <v>82</v>
      </c>
      <c r="C63" s="173" t="s">
        <v>36</v>
      </c>
      <c r="D63" s="173">
        <v>2</v>
      </c>
      <c r="E63" s="174"/>
      <c r="F63" s="178">
        <f t="shared" si="3"/>
        <v>0</v>
      </c>
    </row>
    <row r="64" spans="1:6" s="176" customFormat="1" ht="14.25" x14ac:dyDescent="0.2">
      <c r="A64" s="171"/>
      <c r="B64" s="179" t="s">
        <v>83</v>
      </c>
      <c r="C64" s="173" t="s">
        <v>36</v>
      </c>
      <c r="D64" s="173">
        <v>2</v>
      </c>
      <c r="E64" s="174"/>
      <c r="F64" s="178">
        <f t="shared" si="3"/>
        <v>0</v>
      </c>
    </row>
    <row r="65" spans="1:6" s="176" customFormat="1" ht="14.25" x14ac:dyDescent="0.2">
      <c r="A65" s="171"/>
      <c r="B65" s="179" t="s">
        <v>84</v>
      </c>
      <c r="C65" s="173" t="s">
        <v>36</v>
      </c>
      <c r="D65" s="173">
        <v>2</v>
      </c>
      <c r="E65" s="174"/>
      <c r="F65" s="178">
        <f t="shared" si="3"/>
        <v>0</v>
      </c>
    </row>
    <row r="66" spans="1:6" s="176" customFormat="1" ht="14.25" x14ac:dyDescent="0.2">
      <c r="A66" s="171"/>
      <c r="B66" s="179" t="s">
        <v>85</v>
      </c>
      <c r="C66" s="173" t="s">
        <v>36</v>
      </c>
      <c r="D66" s="173">
        <v>3</v>
      </c>
      <c r="E66" s="174"/>
      <c r="F66" s="178">
        <f t="shared" si="3"/>
        <v>0</v>
      </c>
    </row>
    <row r="67" spans="1:6" s="176" customFormat="1" ht="14.25" x14ac:dyDescent="0.2">
      <c r="A67" s="171"/>
      <c r="B67" s="179" t="s">
        <v>86</v>
      </c>
      <c r="C67" s="173" t="s">
        <v>36</v>
      </c>
      <c r="D67" s="173">
        <v>1</v>
      </c>
      <c r="E67" s="174"/>
      <c r="F67" s="178">
        <f t="shared" si="3"/>
        <v>0</v>
      </c>
    </row>
    <row r="68" spans="1:6" s="176" customFormat="1" ht="14.25" x14ac:dyDescent="0.2">
      <c r="A68" s="171"/>
      <c r="B68" s="179" t="s">
        <v>95</v>
      </c>
      <c r="C68" s="173" t="s">
        <v>36</v>
      </c>
      <c r="D68" s="173">
        <v>2</v>
      </c>
      <c r="E68" s="174"/>
      <c r="F68" s="178">
        <f t="shared" si="3"/>
        <v>0</v>
      </c>
    </row>
    <row r="69" spans="1:6" s="176" customFormat="1" ht="14.25" x14ac:dyDescent="0.2">
      <c r="A69" s="171"/>
      <c r="B69" s="179" t="s">
        <v>88</v>
      </c>
      <c r="C69" s="173"/>
      <c r="D69" s="173"/>
      <c r="E69" s="174"/>
      <c r="F69" s="178"/>
    </row>
    <row r="70" spans="1:6" s="176" customFormat="1" ht="14.25" x14ac:dyDescent="0.2">
      <c r="A70" s="171"/>
      <c r="B70" s="179" t="s">
        <v>89</v>
      </c>
      <c r="C70" s="173" t="s">
        <v>36</v>
      </c>
      <c r="D70" s="173">
        <v>4</v>
      </c>
      <c r="E70" s="174"/>
      <c r="F70" s="178">
        <f>D70*E70</f>
        <v>0</v>
      </c>
    </row>
    <row r="71" spans="1:6" s="176" customFormat="1" ht="14.25" x14ac:dyDescent="0.2">
      <c r="A71" s="171"/>
      <c r="B71" s="179" t="s">
        <v>90</v>
      </c>
      <c r="C71" s="173" t="s">
        <v>58</v>
      </c>
      <c r="D71" s="173">
        <v>1</v>
      </c>
      <c r="E71" s="174"/>
      <c r="F71" s="175">
        <f>D71*E71</f>
        <v>0</v>
      </c>
    </row>
    <row r="72" spans="1:6" s="176" customFormat="1" x14ac:dyDescent="0.2">
      <c r="A72" s="171"/>
      <c r="B72" s="179" t="s">
        <v>74</v>
      </c>
      <c r="C72" s="180" t="s">
        <v>58</v>
      </c>
      <c r="D72" s="173">
        <v>1</v>
      </c>
      <c r="E72" s="174"/>
      <c r="F72" s="175">
        <f>D72*E72</f>
        <v>0</v>
      </c>
    </row>
    <row r="73" spans="1:6" s="176" customFormat="1" x14ac:dyDescent="0.2">
      <c r="A73" s="171"/>
      <c r="B73" s="179"/>
      <c r="C73" s="180"/>
      <c r="D73" s="173"/>
      <c r="E73" s="174"/>
      <c r="F73" s="175"/>
    </row>
    <row r="74" spans="1:6" s="193" customFormat="1" x14ac:dyDescent="0.25">
      <c r="A74" s="188">
        <v>5</v>
      </c>
      <c r="B74" s="172" t="s">
        <v>99</v>
      </c>
      <c r="C74" s="189"/>
      <c r="D74" s="190"/>
      <c r="E74" s="191"/>
      <c r="F74" s="192"/>
    </row>
    <row r="75" spans="1:6" s="193" customFormat="1" ht="28.5" x14ac:dyDescent="0.25">
      <c r="A75" s="194"/>
      <c r="B75" s="195" t="s">
        <v>100</v>
      </c>
      <c r="C75" s="195" t="s">
        <v>58</v>
      </c>
      <c r="D75" s="196">
        <v>1</v>
      </c>
      <c r="E75" s="197"/>
      <c r="F75" s="198">
        <f>D75*E75</f>
        <v>0</v>
      </c>
    </row>
    <row r="76" spans="1:6" s="193" customFormat="1" ht="14.25" x14ac:dyDescent="0.25">
      <c r="A76" s="194"/>
      <c r="B76" s="195" t="s">
        <v>101</v>
      </c>
      <c r="C76" s="195" t="s">
        <v>36</v>
      </c>
      <c r="D76" s="196">
        <v>8</v>
      </c>
      <c r="E76" s="197"/>
      <c r="F76" s="198">
        <f>D76*E76</f>
        <v>0</v>
      </c>
    </row>
    <row r="77" spans="1:6" s="193" customFormat="1" ht="28.5" x14ac:dyDescent="0.25">
      <c r="A77" s="194"/>
      <c r="B77" s="195" t="s">
        <v>102</v>
      </c>
      <c r="C77" s="195" t="s">
        <v>58</v>
      </c>
      <c r="D77" s="196">
        <v>3</v>
      </c>
      <c r="E77" s="197"/>
      <c r="F77" s="198">
        <f>D77*E77</f>
        <v>0</v>
      </c>
    </row>
    <row r="78" spans="1:6" s="176" customFormat="1" x14ac:dyDescent="0.2">
      <c r="A78" s="171"/>
      <c r="B78" s="179"/>
      <c r="C78" s="180"/>
      <c r="D78" s="173"/>
      <c r="E78" s="174"/>
      <c r="F78" s="175"/>
    </row>
    <row r="79" spans="1:6" s="193" customFormat="1" x14ac:dyDescent="0.25">
      <c r="A79" s="188">
        <v>6</v>
      </c>
      <c r="B79" s="172" t="s">
        <v>103</v>
      </c>
      <c r="C79" s="189"/>
      <c r="D79" s="190"/>
      <c r="E79" s="191"/>
      <c r="F79" s="192"/>
    </row>
    <row r="80" spans="1:6" s="193" customFormat="1" ht="14.25" x14ac:dyDescent="0.25">
      <c r="A80" s="194"/>
      <c r="B80" s="195"/>
      <c r="C80" s="195"/>
      <c r="D80" s="196"/>
      <c r="E80" s="197"/>
      <c r="F80" s="198"/>
    </row>
    <row r="81" spans="1:7" s="193" customFormat="1" ht="28.5" x14ac:dyDescent="0.25">
      <c r="A81" s="188"/>
      <c r="B81" s="195" t="s">
        <v>104</v>
      </c>
      <c r="C81" s="199" t="s">
        <v>58</v>
      </c>
      <c r="D81" s="200">
        <v>3</v>
      </c>
      <c r="E81" s="201"/>
      <c r="F81" s="198">
        <f>D81*E81</f>
        <v>0</v>
      </c>
    </row>
    <row r="82" spans="1:7" s="193" customFormat="1" ht="14.25" x14ac:dyDescent="0.2">
      <c r="A82" s="188"/>
      <c r="B82" s="202" t="s">
        <v>105</v>
      </c>
      <c r="C82" s="199" t="s">
        <v>36</v>
      </c>
      <c r="D82" s="200">
        <v>1</v>
      </c>
      <c r="E82" s="201"/>
      <c r="F82" s="198">
        <f>E82*D82</f>
        <v>0</v>
      </c>
    </row>
    <row r="83" spans="1:7" s="193" customFormat="1" ht="14.25" x14ac:dyDescent="0.2">
      <c r="A83" s="188"/>
      <c r="B83" s="202" t="s">
        <v>106</v>
      </c>
      <c r="C83" s="199" t="s">
        <v>36</v>
      </c>
      <c r="D83" s="200">
        <v>1</v>
      </c>
      <c r="E83" s="201"/>
      <c r="F83" s="198">
        <f>E83*D83</f>
        <v>0</v>
      </c>
    </row>
    <row r="84" spans="1:7" s="193" customFormat="1" ht="14.25" x14ac:dyDescent="0.2">
      <c r="A84" s="188"/>
      <c r="B84" s="202" t="s">
        <v>107</v>
      </c>
      <c r="C84" s="199" t="s">
        <v>36</v>
      </c>
      <c r="D84" s="200">
        <v>2</v>
      </c>
      <c r="E84" s="201"/>
      <c r="F84" s="198">
        <f>E84*D84</f>
        <v>0</v>
      </c>
    </row>
    <row r="85" spans="1:7" s="176" customFormat="1" ht="14.25" x14ac:dyDescent="0.2">
      <c r="A85" s="171"/>
      <c r="B85" s="179" t="s">
        <v>108</v>
      </c>
      <c r="C85" s="179" t="s">
        <v>36</v>
      </c>
      <c r="D85" s="173">
        <v>2</v>
      </c>
      <c r="E85" s="174"/>
      <c r="F85" s="198">
        <f>E85*D85</f>
        <v>0</v>
      </c>
    </row>
    <row r="86" spans="1:7" s="176" customFormat="1" ht="14.25" x14ac:dyDescent="0.2">
      <c r="A86" s="171"/>
      <c r="B86" s="179" t="s">
        <v>82</v>
      </c>
      <c r="C86" s="179" t="s">
        <v>36</v>
      </c>
      <c r="D86" s="173">
        <v>1</v>
      </c>
      <c r="E86" s="174"/>
      <c r="F86" s="198">
        <f>E86*D86</f>
        <v>0</v>
      </c>
    </row>
    <row r="87" spans="1:7" x14ac:dyDescent="0.25">
      <c r="A87" s="203"/>
      <c r="B87" s="204"/>
      <c r="C87" s="167"/>
      <c r="D87" s="168"/>
      <c r="E87" s="169"/>
      <c r="F87" s="205"/>
      <c r="G87" s="40"/>
    </row>
    <row r="88" spans="1:7" x14ac:dyDescent="0.25">
      <c r="A88" s="206"/>
      <c r="B88" s="207"/>
      <c r="C88" s="208"/>
      <c r="D88" s="209"/>
      <c r="E88" s="169"/>
      <c r="F88" s="205"/>
    </row>
    <row r="89" spans="1:7" x14ac:dyDescent="0.25">
      <c r="A89" s="210"/>
      <c r="B89" s="211" t="s">
        <v>4</v>
      </c>
      <c r="C89" s="212" t="s">
        <v>63</v>
      </c>
      <c r="D89" s="213"/>
      <c r="E89" s="214"/>
      <c r="F89" s="215">
        <f>F81+F75+F72+F54+F39+F20</f>
        <v>0</v>
      </c>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2"/>
  <sheetViews>
    <sheetView topLeftCell="A19" zoomScaleNormal="100" workbookViewId="0">
      <selection activeCell="H36" sqref="H36"/>
    </sheetView>
  </sheetViews>
  <sheetFormatPr defaultRowHeight="15" x14ac:dyDescent="0.25"/>
  <cols>
    <col min="1" max="1" width="3.28515625" style="216" customWidth="1"/>
    <col min="2" max="2" width="44.85546875" style="216" customWidth="1"/>
    <col min="3" max="3" width="4.85546875" style="216" customWidth="1"/>
    <col min="4" max="4" width="7.42578125" style="216" bestFit="1" customWidth="1"/>
    <col min="5" max="5" width="12" style="217" customWidth="1"/>
    <col min="6" max="6" width="14.140625" style="216" customWidth="1"/>
    <col min="7" max="13" width="8.85546875" style="218" customWidth="1"/>
    <col min="14" max="1025" width="8.85546875" customWidth="1"/>
  </cols>
  <sheetData>
    <row r="1" spans="1:18" x14ac:dyDescent="0.25">
      <c r="A1" s="153">
        <v>5</v>
      </c>
      <c r="B1" s="154" t="s">
        <v>5</v>
      </c>
      <c r="C1" s="155"/>
      <c r="D1" s="155"/>
      <c r="E1" s="219"/>
      <c r="F1" s="220"/>
      <c r="G1" s="221"/>
      <c r="H1" s="221"/>
      <c r="I1" s="221"/>
      <c r="J1" s="221"/>
    </row>
    <row r="2" spans="1:18" ht="66" x14ac:dyDescent="0.25">
      <c r="A2" s="222" t="s">
        <v>14</v>
      </c>
      <c r="B2" s="223" t="s">
        <v>15</v>
      </c>
      <c r="C2" s="184"/>
      <c r="D2" s="223" t="s">
        <v>16</v>
      </c>
      <c r="E2" s="224" t="s">
        <v>17</v>
      </c>
      <c r="F2" s="225" t="s">
        <v>13</v>
      </c>
      <c r="G2" s="221"/>
      <c r="H2" s="221"/>
      <c r="I2" s="221"/>
      <c r="J2" s="221"/>
    </row>
    <row r="3" spans="1:18" x14ac:dyDescent="0.25">
      <c r="A3" s="226"/>
      <c r="B3" s="207"/>
      <c r="C3" s="227"/>
      <c r="D3" s="207"/>
      <c r="E3" s="228"/>
      <c r="F3" s="229"/>
      <c r="G3" s="221"/>
      <c r="H3" s="221"/>
      <c r="I3" s="221"/>
      <c r="J3" s="221"/>
    </row>
    <row r="4" spans="1:18" x14ac:dyDescent="0.25">
      <c r="A4" s="226"/>
      <c r="B4" s="227" t="s">
        <v>19</v>
      </c>
      <c r="C4" s="227"/>
      <c r="D4" s="207"/>
      <c r="E4" s="228"/>
      <c r="F4" s="229"/>
      <c r="G4" s="221"/>
      <c r="H4" s="221"/>
      <c r="I4" s="221"/>
      <c r="J4" s="221"/>
    </row>
    <row r="5" spans="1:18" x14ac:dyDescent="0.25">
      <c r="A5" s="226"/>
      <c r="B5" s="207"/>
      <c r="C5" s="227"/>
      <c r="D5" s="207"/>
      <c r="E5" s="228"/>
      <c r="F5" s="229"/>
      <c r="G5" s="221"/>
      <c r="H5" s="221"/>
      <c r="I5" s="221"/>
      <c r="J5" s="221"/>
    </row>
    <row r="6" spans="1:18" ht="29.25" x14ac:dyDescent="0.25">
      <c r="A6" s="226">
        <v>1</v>
      </c>
      <c r="B6" s="230" t="s">
        <v>109</v>
      </c>
      <c r="C6" s="231"/>
      <c r="D6" s="232"/>
      <c r="E6" s="233"/>
      <c r="F6" s="234"/>
      <c r="G6" s="221"/>
      <c r="H6" s="221"/>
      <c r="I6" s="221"/>
      <c r="J6" s="221"/>
    </row>
    <row r="7" spans="1:18" ht="29.25" x14ac:dyDescent="0.25">
      <c r="A7" s="226"/>
      <c r="B7" s="230" t="s">
        <v>110</v>
      </c>
      <c r="C7" s="231" t="s">
        <v>36</v>
      </c>
      <c r="D7" s="232">
        <v>7</v>
      </c>
      <c r="E7" s="233"/>
      <c r="F7" s="234">
        <f>D7*E7</f>
        <v>0</v>
      </c>
      <c r="G7" s="221"/>
      <c r="H7" s="221"/>
      <c r="I7" s="221"/>
      <c r="J7" s="221"/>
      <c r="K7" s="76"/>
      <c r="L7" s="76"/>
      <c r="M7" s="76"/>
      <c r="N7" s="69"/>
      <c r="O7" s="69"/>
      <c r="P7" s="69"/>
      <c r="Q7" s="69"/>
      <c r="R7" s="69"/>
    </row>
    <row r="8" spans="1:18" x14ac:dyDescent="0.25">
      <c r="A8" s="226"/>
      <c r="B8" s="230"/>
      <c r="C8" s="231"/>
      <c r="D8" s="232"/>
      <c r="E8" s="233"/>
      <c r="F8" s="234"/>
      <c r="G8" s="221"/>
      <c r="H8" s="221"/>
      <c r="I8" s="221"/>
      <c r="J8" s="221"/>
      <c r="N8" s="69"/>
    </row>
    <row r="9" spans="1:18" ht="29.25" x14ac:dyDescent="0.25">
      <c r="A9" s="226">
        <v>2</v>
      </c>
      <c r="B9" s="230" t="s">
        <v>111</v>
      </c>
      <c r="C9" s="231"/>
      <c r="D9" s="232"/>
      <c r="E9" s="233"/>
      <c r="F9" s="234"/>
      <c r="G9" s="221"/>
      <c r="H9" s="221"/>
      <c r="I9" s="221"/>
      <c r="J9" s="221"/>
    </row>
    <row r="10" spans="1:18" ht="29.25" x14ac:dyDescent="0.25">
      <c r="A10" s="226"/>
      <c r="B10" s="230" t="s">
        <v>110</v>
      </c>
      <c r="C10" s="231" t="s">
        <v>36</v>
      </c>
      <c r="D10" s="232">
        <v>26</v>
      </c>
      <c r="E10" s="233"/>
      <c r="F10" s="234">
        <f>D10*E10</f>
        <v>0</v>
      </c>
      <c r="G10" s="221"/>
      <c r="H10" s="221"/>
      <c r="I10" s="221"/>
      <c r="J10" s="221"/>
    </row>
    <row r="11" spans="1:18" x14ac:dyDescent="0.25">
      <c r="A11" s="226"/>
      <c r="B11" s="230"/>
      <c r="C11" s="231"/>
      <c r="D11" s="232"/>
      <c r="E11" s="233"/>
      <c r="F11" s="234"/>
      <c r="G11" s="221"/>
      <c r="H11" s="221"/>
      <c r="I11" s="221"/>
      <c r="J11" s="221"/>
    </row>
    <row r="12" spans="1:18" ht="29.25" x14ac:dyDescent="0.25">
      <c r="A12" s="226">
        <v>3</v>
      </c>
      <c r="B12" s="230" t="s">
        <v>112</v>
      </c>
      <c r="C12" s="231"/>
      <c r="D12" s="232"/>
      <c r="E12" s="233"/>
      <c r="F12" s="234"/>
      <c r="G12" s="221"/>
      <c r="H12" s="221"/>
      <c r="I12" s="221"/>
      <c r="J12" s="221"/>
    </row>
    <row r="13" spans="1:18" ht="29.25" x14ac:dyDescent="0.25">
      <c r="A13" s="226"/>
      <c r="B13" s="230" t="s">
        <v>113</v>
      </c>
      <c r="C13" s="231"/>
      <c r="D13" s="232"/>
      <c r="E13" s="233"/>
      <c r="F13" s="234"/>
      <c r="G13" s="221"/>
      <c r="H13" s="221"/>
      <c r="I13" s="221"/>
      <c r="J13" s="221"/>
    </row>
    <row r="14" spans="1:18" ht="29.25" x14ac:dyDescent="0.25">
      <c r="A14" s="226"/>
      <c r="B14" s="230" t="s">
        <v>114</v>
      </c>
      <c r="C14" s="231" t="s">
        <v>23</v>
      </c>
      <c r="D14" s="232">
        <f>(D10+D7*2)*40</f>
        <v>1600</v>
      </c>
      <c r="E14" s="233"/>
      <c r="F14" s="234">
        <f>D14*E14</f>
        <v>0</v>
      </c>
      <c r="G14" s="221"/>
      <c r="H14" s="221"/>
      <c r="I14" s="221"/>
      <c r="J14" s="221"/>
    </row>
    <row r="15" spans="1:18" x14ac:dyDescent="0.25">
      <c r="A15" s="226"/>
      <c r="B15" s="230"/>
      <c r="C15" s="231"/>
      <c r="D15" s="232"/>
      <c r="E15" s="233"/>
      <c r="F15" s="234"/>
      <c r="G15" s="221"/>
      <c r="H15" s="221"/>
      <c r="I15" s="221"/>
      <c r="J15" s="221"/>
    </row>
    <row r="16" spans="1:18" ht="29.25" x14ac:dyDescent="0.25">
      <c r="A16" s="226">
        <v>4</v>
      </c>
      <c r="B16" s="230" t="s">
        <v>115</v>
      </c>
      <c r="C16" s="231"/>
      <c r="D16" s="232"/>
      <c r="E16" s="233"/>
      <c r="F16" s="234"/>
      <c r="G16" s="221"/>
      <c r="H16" s="221"/>
      <c r="I16" s="221"/>
      <c r="J16" s="221"/>
    </row>
    <row r="17" spans="1:10" x14ac:dyDescent="0.25">
      <c r="A17" s="226"/>
      <c r="B17" s="230" t="s">
        <v>116</v>
      </c>
      <c r="C17" s="231"/>
      <c r="D17" s="232"/>
      <c r="E17" s="233"/>
      <c r="F17" s="234"/>
      <c r="G17" s="221"/>
      <c r="H17" s="221"/>
      <c r="I17" s="221"/>
      <c r="J17" s="221"/>
    </row>
    <row r="18" spans="1:10" x14ac:dyDescent="0.25">
      <c r="A18" s="226"/>
      <c r="B18" s="230" t="s">
        <v>117</v>
      </c>
      <c r="C18" s="231" t="s">
        <v>23</v>
      </c>
      <c r="D18" s="232">
        <v>30</v>
      </c>
      <c r="E18" s="233"/>
      <c r="F18" s="234">
        <f>D18*E18</f>
        <v>0</v>
      </c>
      <c r="G18" s="221"/>
      <c r="H18" s="221"/>
      <c r="I18" s="221"/>
      <c r="J18" s="221"/>
    </row>
    <row r="19" spans="1:10" x14ac:dyDescent="0.25">
      <c r="A19" s="226"/>
      <c r="B19" s="230"/>
      <c r="C19" s="231"/>
      <c r="D19" s="232"/>
      <c r="E19" s="233"/>
      <c r="F19" s="234"/>
      <c r="G19" s="221"/>
      <c r="H19" s="221"/>
      <c r="I19" s="221"/>
      <c r="J19" s="221"/>
    </row>
    <row r="20" spans="1:10" ht="29.25" x14ac:dyDescent="0.25">
      <c r="A20" s="235">
        <v>5</v>
      </c>
      <c r="B20" s="236" t="s">
        <v>118</v>
      </c>
      <c r="C20" s="237" t="s">
        <v>23</v>
      </c>
      <c r="D20" s="238">
        <f>D14</f>
        <v>1600</v>
      </c>
      <c r="E20" s="239"/>
      <c r="F20" s="234">
        <f>D20*E20</f>
        <v>0</v>
      </c>
      <c r="G20" s="221"/>
      <c r="H20" s="221"/>
      <c r="I20" s="221"/>
      <c r="J20" s="221"/>
    </row>
    <row r="21" spans="1:10" x14ac:dyDescent="0.25">
      <c r="A21" s="226"/>
      <c r="B21" s="230"/>
      <c r="C21" s="231"/>
      <c r="D21" s="232"/>
      <c r="E21" s="233"/>
      <c r="F21" s="234"/>
      <c r="G21" s="221"/>
      <c r="H21" s="221"/>
      <c r="I21" s="221"/>
      <c r="J21" s="221"/>
    </row>
    <row r="22" spans="1:10" ht="29.25" x14ac:dyDescent="0.25">
      <c r="A22" s="226">
        <v>6</v>
      </c>
      <c r="B22" s="230" t="s">
        <v>119</v>
      </c>
      <c r="C22" s="231"/>
      <c r="D22" s="232"/>
      <c r="E22" s="233"/>
      <c r="F22" s="234"/>
      <c r="G22" s="221"/>
      <c r="H22" s="221"/>
      <c r="I22" s="221"/>
      <c r="J22" s="221"/>
    </row>
    <row r="23" spans="1:10" ht="29.25" x14ac:dyDescent="0.25">
      <c r="A23" s="226"/>
      <c r="B23" s="230" t="s">
        <v>120</v>
      </c>
      <c r="C23" s="231" t="s">
        <v>55</v>
      </c>
      <c r="D23" s="232">
        <v>10</v>
      </c>
      <c r="E23" s="233"/>
      <c r="F23" s="234">
        <f>D23*E23</f>
        <v>0</v>
      </c>
      <c r="G23" s="221"/>
      <c r="H23" s="221"/>
      <c r="I23" s="221"/>
      <c r="J23" s="221"/>
    </row>
    <row r="24" spans="1:10" x14ac:dyDescent="0.25">
      <c r="A24" s="226"/>
      <c r="B24" s="230"/>
      <c r="C24" s="231"/>
      <c r="D24" s="232"/>
      <c r="E24" s="233"/>
      <c r="F24" s="240"/>
      <c r="G24" s="221"/>
      <c r="H24" s="221"/>
      <c r="I24" s="221"/>
      <c r="J24" s="221"/>
    </row>
    <row r="25" spans="1:10" s="176" customFormat="1" ht="14.25" x14ac:dyDescent="0.2">
      <c r="A25" s="165"/>
      <c r="B25" s="241" t="s">
        <v>19</v>
      </c>
      <c r="C25" s="242"/>
      <c r="D25" s="168"/>
      <c r="E25" s="243"/>
      <c r="F25" s="244"/>
    </row>
    <row r="26" spans="1:10" s="176" customFormat="1" ht="14.25" x14ac:dyDescent="0.2">
      <c r="A26" s="165"/>
      <c r="B26" s="245" t="s">
        <v>121</v>
      </c>
      <c r="C26" s="242"/>
      <c r="D26" s="168"/>
      <c r="E26" s="243"/>
      <c r="F26" s="244"/>
    </row>
    <row r="27" spans="1:10" s="176" customFormat="1" ht="28.5" x14ac:dyDescent="0.2">
      <c r="A27" s="165">
        <v>7</v>
      </c>
      <c r="B27" s="246" t="s">
        <v>122</v>
      </c>
      <c r="C27" s="242" t="s">
        <v>36</v>
      </c>
      <c r="D27" s="168">
        <v>1</v>
      </c>
      <c r="E27" s="243"/>
      <c r="F27" s="247">
        <f t="shared" ref="F27:F35" si="0">D27*E27</f>
        <v>0</v>
      </c>
    </row>
    <row r="28" spans="1:10" s="176" customFormat="1" ht="14.25" x14ac:dyDescent="0.2">
      <c r="A28" s="165"/>
      <c r="B28" s="246" t="s">
        <v>123</v>
      </c>
      <c r="C28" s="242" t="s">
        <v>36</v>
      </c>
      <c r="D28" s="168">
        <v>1</v>
      </c>
      <c r="E28" s="243"/>
      <c r="F28" s="247">
        <f t="shared" si="0"/>
        <v>0</v>
      </c>
    </row>
    <row r="29" spans="1:10" s="176" customFormat="1" ht="14.25" x14ac:dyDescent="0.2">
      <c r="A29" s="165"/>
      <c r="B29" s="246" t="s">
        <v>124</v>
      </c>
      <c r="C29" s="242" t="s">
        <v>36</v>
      </c>
      <c r="D29" s="168">
        <v>1</v>
      </c>
      <c r="E29" s="243"/>
      <c r="F29" s="247">
        <f t="shared" si="0"/>
        <v>0</v>
      </c>
    </row>
    <row r="30" spans="1:10" s="176" customFormat="1" ht="14.25" x14ac:dyDescent="0.2">
      <c r="A30" s="165"/>
      <c r="B30" s="246" t="s">
        <v>125</v>
      </c>
      <c r="C30" s="242" t="s">
        <v>36</v>
      </c>
      <c r="D30" s="168">
        <v>1</v>
      </c>
      <c r="E30" s="243"/>
      <c r="F30" s="247">
        <f t="shared" si="0"/>
        <v>0</v>
      </c>
    </row>
    <row r="31" spans="1:10" s="176" customFormat="1" ht="14.25" x14ac:dyDescent="0.2">
      <c r="A31" s="165"/>
      <c r="B31" s="246" t="s">
        <v>126</v>
      </c>
      <c r="C31" s="242" t="s">
        <v>36</v>
      </c>
      <c r="D31" s="168">
        <v>1</v>
      </c>
      <c r="E31" s="243"/>
      <c r="F31" s="247">
        <f t="shared" si="0"/>
        <v>0</v>
      </c>
    </row>
    <row r="32" spans="1:10" s="176" customFormat="1" ht="14.25" x14ac:dyDescent="0.2">
      <c r="A32" s="165"/>
      <c r="B32" s="246" t="s">
        <v>127</v>
      </c>
      <c r="C32" s="242" t="s">
        <v>36</v>
      </c>
      <c r="D32" s="168">
        <v>3</v>
      </c>
      <c r="E32" s="243"/>
      <c r="F32" s="247">
        <f t="shared" si="0"/>
        <v>0</v>
      </c>
    </row>
    <row r="33" spans="1:10" s="176" customFormat="1" ht="14.25" x14ac:dyDescent="0.2">
      <c r="A33" s="165"/>
      <c r="B33" s="246" t="s">
        <v>128</v>
      </c>
      <c r="C33" s="248" t="s">
        <v>129</v>
      </c>
      <c r="D33" s="248">
        <v>2</v>
      </c>
      <c r="E33" s="243"/>
      <c r="F33" s="247">
        <f t="shared" si="0"/>
        <v>0</v>
      </c>
    </row>
    <row r="34" spans="1:10" s="176" customFormat="1" ht="14.25" x14ac:dyDescent="0.2">
      <c r="A34" s="165"/>
      <c r="B34" s="246" t="s">
        <v>130</v>
      </c>
      <c r="C34" s="242" t="s">
        <v>36</v>
      </c>
      <c r="D34" s="168">
        <v>33</v>
      </c>
      <c r="E34" s="249"/>
      <c r="F34" s="247">
        <f t="shared" si="0"/>
        <v>0</v>
      </c>
    </row>
    <row r="35" spans="1:10" s="176" customFormat="1" ht="14.25" x14ac:dyDescent="0.2">
      <c r="A35" s="165"/>
      <c r="B35" s="246" t="s">
        <v>131</v>
      </c>
      <c r="C35" s="242" t="s">
        <v>58</v>
      </c>
      <c r="D35" s="168">
        <v>1</v>
      </c>
      <c r="E35" s="250"/>
      <c r="F35" s="247">
        <f t="shared" si="0"/>
        <v>0</v>
      </c>
    </row>
    <row r="36" spans="1:10" s="176" customFormat="1" ht="14.25" x14ac:dyDescent="0.2">
      <c r="A36" s="165"/>
      <c r="B36" s="246"/>
      <c r="C36" s="242"/>
      <c r="D36" s="168"/>
      <c r="E36" s="249"/>
      <c r="F36" s="244"/>
    </row>
    <row r="37" spans="1:10" ht="29.25" x14ac:dyDescent="0.25">
      <c r="A37" s="226">
        <v>8</v>
      </c>
      <c r="B37" s="230" t="s">
        <v>132</v>
      </c>
      <c r="C37" s="231" t="s">
        <v>58</v>
      </c>
      <c r="D37" s="232">
        <v>1</v>
      </c>
      <c r="E37" s="233"/>
      <c r="F37" s="234">
        <f>D37*E37</f>
        <v>0</v>
      </c>
      <c r="G37" s="221"/>
      <c r="H37" s="221"/>
      <c r="I37" s="221"/>
      <c r="J37" s="221"/>
    </row>
    <row r="38" spans="1:10" ht="29.25" x14ac:dyDescent="0.25">
      <c r="A38" s="226">
        <v>9</v>
      </c>
      <c r="B38" s="230" t="s">
        <v>133</v>
      </c>
      <c r="C38" s="231" t="s">
        <v>58</v>
      </c>
      <c r="D38" s="232">
        <v>1</v>
      </c>
      <c r="E38" s="233"/>
      <c r="F38" s="234">
        <f>D38*E38</f>
        <v>0</v>
      </c>
      <c r="G38" s="221"/>
      <c r="H38" s="221"/>
      <c r="I38" s="221"/>
      <c r="J38" s="221"/>
    </row>
    <row r="39" spans="1:10" x14ac:dyDescent="0.25">
      <c r="A39" s="226">
        <v>10</v>
      </c>
      <c r="B39" s="251" t="s">
        <v>134</v>
      </c>
      <c r="C39" s="231" t="s">
        <v>135</v>
      </c>
      <c r="D39" s="252">
        <v>0.01</v>
      </c>
      <c r="E39" s="253"/>
      <c r="F39" s="240">
        <f>SUM(F7:F38)*D39</f>
        <v>0</v>
      </c>
      <c r="G39" s="221"/>
      <c r="H39" s="221"/>
      <c r="I39" s="221"/>
      <c r="J39" s="221"/>
    </row>
    <row r="40" spans="1:10" x14ac:dyDescent="0.25">
      <c r="A40" s="203"/>
      <c r="B40" s="251"/>
      <c r="C40" s="254"/>
      <c r="D40" s="252"/>
      <c r="E40" s="253"/>
      <c r="F40" s="240"/>
      <c r="G40" s="221"/>
      <c r="H40" s="221"/>
      <c r="I40" s="221"/>
      <c r="J40" s="221"/>
    </row>
    <row r="41" spans="1:10" x14ac:dyDescent="0.25">
      <c r="A41" s="255"/>
      <c r="B41" s="256" t="s">
        <v>74</v>
      </c>
      <c r="C41" s="257"/>
      <c r="D41" s="256"/>
      <c r="E41" s="258"/>
      <c r="F41" s="259">
        <f>SUM(F7:F40)</f>
        <v>0</v>
      </c>
      <c r="G41" s="221"/>
      <c r="H41" s="221"/>
      <c r="I41" s="221"/>
      <c r="J41" s="221"/>
    </row>
    <row r="42" spans="1:10" x14ac:dyDescent="0.25">
      <c r="A42" s="260"/>
      <c r="B42" s="260"/>
      <c r="C42" s="260"/>
      <c r="D42" s="260"/>
      <c r="E42" s="261"/>
      <c r="F42" s="260"/>
      <c r="G42" s="221"/>
      <c r="H42" s="221"/>
      <c r="I42" s="221"/>
      <c r="J42" s="221"/>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9"/>
  <sheetViews>
    <sheetView topLeftCell="A13" zoomScaleNormal="100" workbookViewId="0">
      <selection activeCell="H12" sqref="H12"/>
    </sheetView>
  </sheetViews>
  <sheetFormatPr defaultRowHeight="15" x14ac:dyDescent="0.25"/>
  <cols>
    <col min="1" max="1" width="4.28515625" style="262" customWidth="1"/>
    <col min="2" max="2" width="51.28515625" style="262" customWidth="1"/>
    <col min="3" max="3" width="6.28515625" style="262" customWidth="1"/>
    <col min="4" max="4" width="7.140625" style="263" customWidth="1"/>
    <col min="5" max="5" width="9.28515625" style="264" customWidth="1"/>
    <col min="6" max="6" width="11.140625" style="262" customWidth="1"/>
    <col min="7" max="1025" width="9.140625" style="39" customWidth="1"/>
  </cols>
  <sheetData>
    <row r="1" spans="1:7" s="268" customFormat="1" ht="15.75" x14ac:dyDescent="0.25">
      <c r="A1" s="153">
        <v>6</v>
      </c>
      <c r="B1" s="265" t="s">
        <v>6</v>
      </c>
      <c r="C1" s="266"/>
      <c r="D1" s="155"/>
      <c r="E1" s="219"/>
      <c r="F1" s="220"/>
      <c r="G1" s="267"/>
    </row>
    <row r="2" spans="1:7" s="268" customFormat="1" ht="66" x14ac:dyDescent="0.25">
      <c r="A2" s="222" t="s">
        <v>14</v>
      </c>
      <c r="B2" s="269" t="s">
        <v>15</v>
      </c>
      <c r="C2" s="208"/>
      <c r="D2" s="223" t="s">
        <v>16</v>
      </c>
      <c r="E2" s="224" t="s">
        <v>17</v>
      </c>
      <c r="F2" s="270" t="s">
        <v>13</v>
      </c>
      <c r="G2" s="271"/>
    </row>
    <row r="3" spans="1:7" s="268" customFormat="1" ht="15.75" x14ac:dyDescent="0.25">
      <c r="A3" s="272" t="s">
        <v>19</v>
      </c>
      <c r="B3" s="273"/>
      <c r="C3" s="204"/>
      <c r="D3" s="274"/>
      <c r="E3" s="275"/>
      <c r="F3" s="276"/>
      <c r="G3" s="271"/>
    </row>
    <row r="4" spans="1:7" s="268" customFormat="1" ht="15.75" x14ac:dyDescent="0.25">
      <c r="A4" s="272"/>
      <c r="B4" s="273"/>
      <c r="C4" s="204"/>
      <c r="D4" s="274"/>
      <c r="E4" s="275"/>
      <c r="F4" s="276"/>
      <c r="G4" s="271"/>
    </row>
    <row r="5" spans="1:7" s="268" customFormat="1" ht="15.75" x14ac:dyDescent="0.25">
      <c r="A5" s="277" t="s">
        <v>136</v>
      </c>
      <c r="B5" s="273"/>
      <c r="C5" s="204"/>
      <c r="D5" s="274"/>
      <c r="E5" s="275"/>
      <c r="F5" s="276"/>
      <c r="G5" s="271"/>
    </row>
    <row r="6" spans="1:7" s="268" customFormat="1" ht="52.5" customHeight="1" x14ac:dyDescent="0.25">
      <c r="A6" s="278">
        <v>1</v>
      </c>
      <c r="B6" s="279" t="s">
        <v>137</v>
      </c>
      <c r="C6" s="280" t="s">
        <v>36</v>
      </c>
      <c r="D6" s="281">
        <v>3</v>
      </c>
      <c r="E6" s="282"/>
      <c r="F6" s="283">
        <f>D6*E6</f>
        <v>0</v>
      </c>
      <c r="G6" s="271"/>
    </row>
    <row r="7" spans="1:7" s="268" customFormat="1" ht="37.5" customHeight="1" x14ac:dyDescent="0.25">
      <c r="A7" s="278">
        <v>2</v>
      </c>
      <c r="B7" s="279" t="s">
        <v>138</v>
      </c>
      <c r="C7" s="280" t="s">
        <v>36</v>
      </c>
      <c r="D7" s="281">
        <v>3</v>
      </c>
      <c r="E7" s="282"/>
      <c r="F7" s="283">
        <f>D7*E7</f>
        <v>0</v>
      </c>
      <c r="G7" s="284"/>
    </row>
    <row r="8" spans="1:7" s="268" customFormat="1" ht="30" customHeight="1" x14ac:dyDescent="0.25">
      <c r="A8" s="278">
        <v>3</v>
      </c>
      <c r="B8" s="279" t="s">
        <v>139</v>
      </c>
      <c r="C8" s="280" t="s">
        <v>36</v>
      </c>
      <c r="D8" s="281">
        <v>5</v>
      </c>
      <c r="E8" s="282"/>
      <c r="F8" s="283">
        <f>D8*E8</f>
        <v>0</v>
      </c>
      <c r="G8" s="284"/>
    </row>
    <row r="9" spans="1:7" s="268" customFormat="1" ht="27.75" customHeight="1" x14ac:dyDescent="0.25">
      <c r="A9" s="278">
        <v>4</v>
      </c>
      <c r="B9" s="285" t="s">
        <v>140</v>
      </c>
      <c r="C9" s="280" t="s">
        <v>36</v>
      </c>
      <c r="D9" s="281">
        <f>D8+D7+D6</f>
        <v>11</v>
      </c>
      <c r="E9" s="282"/>
      <c r="F9" s="283">
        <f>D9*E9</f>
        <v>0</v>
      </c>
      <c r="G9" s="284"/>
    </row>
    <row r="10" spans="1:7" s="268" customFormat="1" ht="19.5" customHeight="1" x14ac:dyDescent="0.25">
      <c r="A10" s="278">
        <v>5</v>
      </c>
      <c r="B10" s="285" t="s">
        <v>141</v>
      </c>
      <c r="C10" s="280" t="s">
        <v>62</v>
      </c>
      <c r="D10" s="286">
        <v>0.02</v>
      </c>
      <c r="E10" s="282"/>
      <c r="F10" s="283">
        <f>SUM(F6:F9)*D10</f>
        <v>0</v>
      </c>
      <c r="G10" s="284"/>
    </row>
    <row r="11" spans="1:7" s="268" customFormat="1" ht="18" customHeight="1" x14ac:dyDescent="0.25">
      <c r="A11" s="278">
        <v>6</v>
      </c>
      <c r="B11" s="285" t="s">
        <v>142</v>
      </c>
      <c r="C11" s="280"/>
      <c r="D11" s="281"/>
      <c r="E11" s="282"/>
      <c r="F11" s="276">
        <f>SUM(F6:F10)</f>
        <v>0</v>
      </c>
      <c r="G11" s="284"/>
    </row>
    <row r="12" spans="1:7" s="268" customFormat="1" ht="15.75" x14ac:dyDescent="0.25">
      <c r="A12" s="272"/>
      <c r="B12" s="273"/>
      <c r="C12" s="204"/>
      <c r="D12" s="274"/>
      <c r="E12" s="275"/>
      <c r="F12" s="276"/>
      <c r="G12" s="284"/>
    </row>
    <row r="13" spans="1:7" s="268" customFormat="1" ht="15.75" x14ac:dyDescent="0.25">
      <c r="A13" s="272"/>
      <c r="B13" s="285"/>
      <c r="C13" s="204"/>
      <c r="D13" s="274"/>
      <c r="E13" s="275"/>
      <c r="F13" s="276"/>
      <c r="G13" s="284"/>
    </row>
    <row r="14" spans="1:7" s="268" customFormat="1" ht="15.75" x14ac:dyDescent="0.25">
      <c r="A14" s="287" t="s">
        <v>143</v>
      </c>
      <c r="B14" s="280"/>
      <c r="C14" s="204"/>
      <c r="D14" s="274"/>
      <c r="E14" s="275"/>
      <c r="F14" s="276"/>
      <c r="G14" s="284"/>
    </row>
    <row r="15" spans="1:7" s="268" customFormat="1" ht="15.75" x14ac:dyDescent="0.25">
      <c r="A15" s="272"/>
      <c r="B15" s="280"/>
      <c r="C15" s="204"/>
      <c r="D15" s="274"/>
      <c r="E15" s="275"/>
      <c r="F15" s="276"/>
      <c r="G15" s="284"/>
    </row>
    <row r="16" spans="1:7" s="268" customFormat="1" ht="41.25" customHeight="1" x14ac:dyDescent="0.25">
      <c r="A16" s="288">
        <v>7</v>
      </c>
      <c r="B16" s="280" t="s">
        <v>144</v>
      </c>
      <c r="C16" s="204" t="s">
        <v>23</v>
      </c>
      <c r="D16" s="281">
        <v>50</v>
      </c>
      <c r="E16" s="289"/>
      <c r="F16" s="290">
        <f>D16*E16</f>
        <v>0</v>
      </c>
      <c r="G16" s="284"/>
    </row>
    <row r="17" spans="1:7" s="268" customFormat="1" ht="45.75" customHeight="1" x14ac:dyDescent="0.25">
      <c r="A17" s="288">
        <v>8</v>
      </c>
      <c r="B17" s="280" t="s">
        <v>145</v>
      </c>
      <c r="C17" s="204" t="s">
        <v>23</v>
      </c>
      <c r="D17" s="281">
        <v>20</v>
      </c>
      <c r="E17" s="289"/>
      <c r="F17" s="290">
        <f>D17*E17</f>
        <v>0</v>
      </c>
      <c r="G17" s="284"/>
    </row>
    <row r="18" spans="1:7" s="268" customFormat="1" ht="24" customHeight="1" x14ac:dyDescent="0.25">
      <c r="A18" s="288">
        <v>9</v>
      </c>
      <c r="B18" s="291" t="s">
        <v>146</v>
      </c>
      <c r="C18" s="204" t="s">
        <v>23</v>
      </c>
      <c r="D18" s="281">
        <f>D16</f>
        <v>50</v>
      </c>
      <c r="E18" s="289"/>
      <c r="F18" s="290">
        <f>D18*E18</f>
        <v>0</v>
      </c>
      <c r="G18" s="284"/>
    </row>
    <row r="19" spans="1:7" s="268" customFormat="1" ht="31.5" customHeight="1" x14ac:dyDescent="0.25">
      <c r="A19" s="288">
        <v>10</v>
      </c>
      <c r="B19" s="280" t="s">
        <v>147</v>
      </c>
      <c r="C19" s="280" t="s">
        <v>62</v>
      </c>
      <c r="D19" s="286">
        <v>0.02</v>
      </c>
      <c r="E19" s="282"/>
      <c r="F19" s="283">
        <f>SUM(F16:F18)*D19</f>
        <v>0</v>
      </c>
      <c r="G19" s="284"/>
    </row>
    <row r="20" spans="1:7" s="268" customFormat="1" ht="15.75" x14ac:dyDescent="0.25">
      <c r="A20" s="288"/>
      <c r="B20" s="280" t="s">
        <v>148</v>
      </c>
      <c r="C20" s="204"/>
      <c r="D20" s="274"/>
      <c r="E20" s="289"/>
      <c r="F20" s="292">
        <f>SUM(F16:F19)</f>
        <v>0</v>
      </c>
      <c r="G20" s="284"/>
    </row>
    <row r="21" spans="1:7" s="268" customFormat="1" ht="15.75" x14ac:dyDescent="0.25">
      <c r="A21" s="287" t="s">
        <v>149</v>
      </c>
      <c r="B21" s="280"/>
      <c r="C21" s="204"/>
      <c r="D21" s="274"/>
      <c r="E21" s="275"/>
      <c r="F21" s="283"/>
      <c r="G21" s="284"/>
    </row>
    <row r="22" spans="1:7" s="268" customFormat="1" ht="30.75" customHeight="1" x14ac:dyDescent="0.25">
      <c r="A22" s="288">
        <f>+A19+1</f>
        <v>11</v>
      </c>
      <c r="B22" s="285" t="s">
        <v>150</v>
      </c>
      <c r="C22" s="204" t="s">
        <v>58</v>
      </c>
      <c r="D22" s="274">
        <v>1</v>
      </c>
      <c r="E22" s="289"/>
      <c r="F22" s="283">
        <f>E22</f>
        <v>0</v>
      </c>
      <c r="G22" s="284"/>
    </row>
    <row r="23" spans="1:7" s="268" customFormat="1" ht="28.5" customHeight="1" x14ac:dyDescent="0.25">
      <c r="A23" s="288">
        <f>+A22+1</f>
        <v>12</v>
      </c>
      <c r="B23" s="285" t="s">
        <v>151</v>
      </c>
      <c r="C23" s="204" t="s">
        <v>58</v>
      </c>
      <c r="D23" s="274">
        <v>1</v>
      </c>
      <c r="E23" s="289"/>
      <c r="F23" s="283">
        <f>E23</f>
        <v>0</v>
      </c>
      <c r="G23" s="284"/>
    </row>
    <row r="24" spans="1:7" s="268" customFormat="1" ht="55.5" customHeight="1" x14ac:dyDescent="0.25">
      <c r="A24" s="288">
        <f>+A23+1</f>
        <v>13</v>
      </c>
      <c r="B24" s="285" t="s">
        <v>152</v>
      </c>
      <c r="C24" s="204" t="s">
        <v>58</v>
      </c>
      <c r="D24" s="274">
        <v>1</v>
      </c>
      <c r="E24" s="289"/>
      <c r="F24" s="283">
        <f>E24</f>
        <v>0</v>
      </c>
      <c r="G24" s="284"/>
    </row>
    <row r="25" spans="1:7" s="268" customFormat="1" ht="18.75" customHeight="1" x14ac:dyDescent="0.25">
      <c r="A25" s="288">
        <v>14</v>
      </c>
      <c r="B25" s="285" t="s">
        <v>153</v>
      </c>
      <c r="C25" s="204" t="s">
        <v>58</v>
      </c>
      <c r="D25" s="274">
        <v>1</v>
      </c>
      <c r="E25" s="289"/>
      <c r="F25" s="283">
        <f>E25</f>
        <v>0</v>
      </c>
      <c r="G25" s="284"/>
    </row>
    <row r="26" spans="1:7" s="268" customFormat="1" ht="20.25" customHeight="1" x14ac:dyDescent="0.25">
      <c r="A26" s="287"/>
      <c r="B26" s="285" t="s">
        <v>154</v>
      </c>
      <c r="C26" s="204"/>
      <c r="D26" s="274"/>
      <c r="E26" s="275"/>
      <c r="F26" s="276">
        <f>SUM(F22:F25)</f>
        <v>0</v>
      </c>
      <c r="G26" s="284"/>
    </row>
    <row r="27" spans="1:7" s="268" customFormat="1" ht="15.75" x14ac:dyDescent="0.25">
      <c r="A27" s="272"/>
      <c r="B27" s="273"/>
      <c r="C27" s="204"/>
      <c r="D27" s="274"/>
      <c r="E27" s="275"/>
      <c r="F27" s="283"/>
      <c r="G27" s="284"/>
    </row>
    <row r="28" spans="1:7" s="268" customFormat="1" ht="15.75" x14ac:dyDescent="0.25">
      <c r="A28" s="293"/>
      <c r="B28" s="294" t="s">
        <v>13</v>
      </c>
      <c r="C28" s="295"/>
      <c r="D28" s="296"/>
      <c r="E28" s="297"/>
      <c r="F28" s="298">
        <f>F26+F20+F11</f>
        <v>0</v>
      </c>
      <c r="G28" s="284"/>
    </row>
    <row r="29" spans="1:7" s="268" customFormat="1" ht="15.75" x14ac:dyDescent="0.25">
      <c r="A29" s="299"/>
      <c r="B29" s="300"/>
      <c r="C29" s="301"/>
      <c r="D29" s="302"/>
      <c r="E29" s="303"/>
      <c r="F29" s="304"/>
      <c r="G29" s="305"/>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37"/>
  <sheetViews>
    <sheetView topLeftCell="A13" zoomScaleNormal="100" workbookViewId="0">
      <selection activeCell="H15" sqref="H15"/>
    </sheetView>
  </sheetViews>
  <sheetFormatPr defaultRowHeight="15" x14ac:dyDescent="0.25"/>
  <cols>
    <col min="1" max="1" width="4.7109375" style="306" customWidth="1"/>
    <col min="2" max="2" width="51.28515625" style="306" customWidth="1"/>
    <col min="3" max="3" width="6.28515625" style="306" customWidth="1"/>
    <col min="4" max="4" width="6" style="306" customWidth="1"/>
    <col min="5" max="5" width="9.28515625" style="307" customWidth="1"/>
    <col min="6" max="6" width="11.140625" style="308" customWidth="1"/>
    <col min="7" max="1025" width="9.140625" style="39" customWidth="1"/>
  </cols>
  <sheetData>
    <row r="1" spans="1:10" ht="15" customHeight="1" x14ac:dyDescent="0.25">
      <c r="A1" s="309">
        <v>7</v>
      </c>
      <c r="B1" s="310" t="s">
        <v>7</v>
      </c>
      <c r="C1" s="311"/>
      <c r="D1" s="311"/>
      <c r="E1" s="312"/>
      <c r="F1" s="313"/>
      <c r="G1" s="314"/>
      <c r="H1" s="52"/>
      <c r="I1" s="52"/>
      <c r="J1" s="52"/>
    </row>
    <row r="2" spans="1:10" ht="66" x14ac:dyDescent="0.25">
      <c r="A2" s="315" t="s">
        <v>14</v>
      </c>
      <c r="B2" s="316" t="s">
        <v>15</v>
      </c>
      <c r="C2" s="317"/>
      <c r="D2" s="316" t="s">
        <v>16</v>
      </c>
      <c r="E2" s="318" t="s">
        <v>17</v>
      </c>
      <c r="F2" s="319" t="s">
        <v>13</v>
      </c>
      <c r="G2" s="314"/>
      <c r="H2" s="52"/>
      <c r="I2" s="52"/>
      <c r="J2" s="52"/>
    </row>
    <row r="3" spans="1:10" x14ac:dyDescent="0.25">
      <c r="A3" s="320" t="s">
        <v>20</v>
      </c>
      <c r="B3" s="321" t="s">
        <v>155</v>
      </c>
      <c r="C3" s="322" t="s">
        <v>58</v>
      </c>
      <c r="D3" s="322">
        <v>1</v>
      </c>
      <c r="E3" s="323"/>
      <c r="F3" s="324">
        <f>D3*E3</f>
        <v>0</v>
      </c>
      <c r="G3" s="325"/>
      <c r="H3" s="326"/>
      <c r="I3" s="52"/>
      <c r="J3" s="52"/>
    </row>
    <row r="4" spans="1:10" x14ac:dyDescent="0.25">
      <c r="A4" s="327" t="s">
        <v>156</v>
      </c>
      <c r="B4" s="328" t="s">
        <v>157</v>
      </c>
      <c r="C4" s="329" t="s">
        <v>36</v>
      </c>
      <c r="D4" s="322">
        <v>1</v>
      </c>
      <c r="E4" s="323"/>
      <c r="F4" s="324"/>
      <c r="G4" s="325"/>
      <c r="H4" s="326"/>
      <c r="I4" s="52"/>
      <c r="J4" s="52"/>
    </row>
    <row r="5" spans="1:10" ht="18" customHeight="1" x14ac:dyDescent="0.25">
      <c r="A5" s="327" t="s">
        <v>156</v>
      </c>
      <c r="B5" s="328" t="s">
        <v>158</v>
      </c>
      <c r="C5" s="329" t="s">
        <v>36</v>
      </c>
      <c r="D5" s="322">
        <v>2</v>
      </c>
      <c r="E5" s="323"/>
      <c r="F5" s="324"/>
      <c r="G5" s="325"/>
      <c r="H5" s="326"/>
      <c r="I5" s="52"/>
      <c r="J5" s="52"/>
    </row>
    <row r="6" spans="1:10" x14ac:dyDescent="0.25">
      <c r="A6" s="327" t="s">
        <v>156</v>
      </c>
      <c r="B6" s="328" t="s">
        <v>159</v>
      </c>
      <c r="C6" s="329" t="s">
        <v>36</v>
      </c>
      <c r="D6" s="322">
        <v>1</v>
      </c>
      <c r="E6" s="323"/>
      <c r="F6" s="324"/>
      <c r="G6" s="325"/>
      <c r="H6" s="326"/>
      <c r="I6" s="52"/>
      <c r="J6" s="52"/>
    </row>
    <row r="7" spans="1:10" ht="17.25" customHeight="1" x14ac:dyDescent="0.25">
      <c r="A7" s="327" t="s">
        <v>156</v>
      </c>
      <c r="B7" s="328" t="s">
        <v>160</v>
      </c>
      <c r="C7" s="329" t="s">
        <v>36</v>
      </c>
      <c r="D7" s="322">
        <v>1</v>
      </c>
      <c r="E7" s="323"/>
      <c r="F7" s="324"/>
      <c r="G7" s="325"/>
      <c r="H7" s="326"/>
      <c r="I7" s="52"/>
      <c r="J7" s="52"/>
    </row>
    <row r="8" spans="1:10" ht="27" customHeight="1" x14ac:dyDescent="0.25">
      <c r="A8" s="320" t="s">
        <v>156</v>
      </c>
      <c r="B8" s="321" t="s">
        <v>161</v>
      </c>
      <c r="C8" s="322" t="s">
        <v>36</v>
      </c>
      <c r="D8" s="322">
        <v>1</v>
      </c>
      <c r="E8" s="323"/>
      <c r="F8" s="324"/>
      <c r="G8" s="314"/>
      <c r="H8" s="52"/>
      <c r="I8" s="52"/>
      <c r="J8" s="52"/>
    </row>
    <row r="9" spans="1:10" x14ac:dyDescent="0.25">
      <c r="A9" s="320" t="s">
        <v>156</v>
      </c>
      <c r="B9" s="321" t="s">
        <v>162</v>
      </c>
      <c r="C9" s="322" t="s">
        <v>36</v>
      </c>
      <c r="D9" s="322">
        <v>1</v>
      </c>
      <c r="E9" s="323"/>
      <c r="F9" s="324"/>
      <c r="G9" s="314"/>
      <c r="H9" s="52"/>
      <c r="I9" s="52"/>
      <c r="J9" s="52"/>
    </row>
    <row r="10" spans="1:10" x14ac:dyDescent="0.25">
      <c r="A10" s="327" t="s">
        <v>156</v>
      </c>
      <c r="B10" s="328" t="s">
        <v>163</v>
      </c>
      <c r="C10" s="329" t="s">
        <v>36</v>
      </c>
      <c r="D10" s="322">
        <v>1</v>
      </c>
      <c r="E10" s="323"/>
      <c r="F10" s="324"/>
      <c r="G10" s="314"/>
      <c r="H10" s="52"/>
      <c r="I10" s="52"/>
      <c r="J10" s="52"/>
    </row>
    <row r="11" spans="1:10" x14ac:dyDescent="0.25">
      <c r="A11" s="327"/>
      <c r="B11" s="328"/>
      <c r="C11" s="329"/>
      <c r="D11" s="322"/>
      <c r="E11" s="323"/>
      <c r="F11" s="324"/>
      <c r="G11" s="314"/>
      <c r="H11" s="52"/>
      <c r="I11" s="52"/>
      <c r="J11" s="52"/>
    </row>
    <row r="12" spans="1:10" ht="57" x14ac:dyDescent="0.25">
      <c r="A12" s="320" t="s">
        <v>164</v>
      </c>
      <c r="B12" s="321" t="s">
        <v>165</v>
      </c>
      <c r="C12" s="322" t="s">
        <v>36</v>
      </c>
      <c r="D12" s="322">
        <v>1</v>
      </c>
      <c r="E12" s="323"/>
      <c r="F12" s="324">
        <f>D12*E12</f>
        <v>0</v>
      </c>
      <c r="G12" s="314"/>
      <c r="H12" s="52"/>
      <c r="I12" s="52"/>
      <c r="J12" s="52"/>
    </row>
    <row r="13" spans="1:10" x14ac:dyDescent="0.25">
      <c r="A13" s="327"/>
      <c r="B13" s="328"/>
      <c r="C13" s="329"/>
      <c r="D13" s="322"/>
      <c r="E13" s="323"/>
      <c r="F13" s="324"/>
      <c r="G13" s="314"/>
      <c r="H13" s="52"/>
      <c r="I13" s="52"/>
      <c r="J13" s="52"/>
    </row>
    <row r="14" spans="1:10" x14ac:dyDescent="0.25">
      <c r="A14" s="327" t="s">
        <v>166</v>
      </c>
      <c r="B14" s="328" t="s">
        <v>167</v>
      </c>
      <c r="C14" s="329"/>
      <c r="D14" s="322"/>
      <c r="E14" s="323"/>
      <c r="F14" s="324"/>
      <c r="G14" s="314"/>
      <c r="H14" s="52"/>
      <c r="I14" s="52"/>
      <c r="J14" s="52"/>
    </row>
    <row r="15" spans="1:10" ht="28.5" x14ac:dyDescent="0.25">
      <c r="A15" s="320" t="s">
        <v>156</v>
      </c>
      <c r="B15" s="321" t="s">
        <v>168</v>
      </c>
      <c r="C15" s="322" t="s">
        <v>36</v>
      </c>
      <c r="D15" s="322">
        <v>14</v>
      </c>
      <c r="E15" s="323"/>
      <c r="F15" s="324">
        <f>D15*E15</f>
        <v>0</v>
      </c>
      <c r="G15" s="314"/>
      <c r="H15" s="52"/>
      <c r="I15" s="52"/>
      <c r="J15" s="52"/>
    </row>
    <row r="16" spans="1:10" x14ac:dyDescent="0.25">
      <c r="A16" s="327" t="s">
        <v>156</v>
      </c>
      <c r="B16" s="328" t="s">
        <v>169</v>
      </c>
      <c r="C16" s="329" t="s">
        <v>36</v>
      </c>
      <c r="D16" s="322">
        <v>6</v>
      </c>
      <c r="E16" s="323"/>
      <c r="F16" s="324">
        <f>D16*E16</f>
        <v>0</v>
      </c>
      <c r="G16" s="314"/>
      <c r="H16" s="52"/>
      <c r="I16" s="52"/>
      <c r="J16" s="52"/>
    </row>
    <row r="17" spans="1:10" x14ac:dyDescent="0.25">
      <c r="A17" s="327" t="s">
        <v>156</v>
      </c>
      <c r="B17" s="328" t="s">
        <v>170</v>
      </c>
      <c r="C17" s="329" t="s">
        <v>36</v>
      </c>
      <c r="D17" s="322">
        <v>7</v>
      </c>
      <c r="E17" s="323"/>
      <c r="F17" s="324">
        <f>D17*E17</f>
        <v>0</v>
      </c>
      <c r="G17" s="314"/>
      <c r="H17" s="52"/>
      <c r="I17" s="52"/>
      <c r="J17" s="52"/>
    </row>
    <row r="18" spans="1:10" x14ac:dyDescent="0.25">
      <c r="A18" s="327" t="s">
        <v>156</v>
      </c>
      <c r="B18" s="328" t="s">
        <v>171</v>
      </c>
      <c r="C18" s="329" t="s">
        <v>36</v>
      </c>
      <c r="D18" s="322">
        <v>1</v>
      </c>
      <c r="E18" s="323"/>
      <c r="F18" s="324">
        <f>D18*E18</f>
        <v>0</v>
      </c>
      <c r="G18" s="314"/>
      <c r="H18" s="52"/>
      <c r="I18" s="52"/>
      <c r="J18" s="52"/>
    </row>
    <row r="19" spans="1:10" x14ac:dyDescent="0.25">
      <c r="A19" s="327"/>
      <c r="B19" s="328"/>
      <c r="C19" s="329"/>
      <c r="D19" s="322"/>
      <c r="E19" s="323"/>
      <c r="F19" s="324"/>
      <c r="G19" s="314"/>
      <c r="H19" s="52"/>
      <c r="I19" s="52"/>
      <c r="J19" s="52"/>
    </row>
    <row r="20" spans="1:10" x14ac:dyDescent="0.25">
      <c r="A20" s="327" t="s">
        <v>172</v>
      </c>
      <c r="B20" s="328" t="s">
        <v>173</v>
      </c>
      <c r="C20" s="329"/>
      <c r="D20" s="322"/>
      <c r="E20" s="323"/>
      <c r="F20" s="324"/>
      <c r="G20" s="314"/>
      <c r="H20" s="52"/>
      <c r="I20" s="52"/>
      <c r="J20" s="52"/>
    </row>
    <row r="21" spans="1:10" x14ac:dyDescent="0.25">
      <c r="A21" s="327" t="s">
        <v>156</v>
      </c>
      <c r="B21" s="328" t="s">
        <v>174</v>
      </c>
      <c r="C21" s="329" t="s">
        <v>58</v>
      </c>
      <c r="D21" s="322">
        <v>1</v>
      </c>
      <c r="E21" s="323"/>
      <c r="F21" s="324">
        <f t="shared" ref="F21:F27" si="0">D21*E21</f>
        <v>0</v>
      </c>
      <c r="G21" s="314"/>
      <c r="H21" s="52"/>
      <c r="I21" s="52"/>
      <c r="J21" s="52"/>
    </row>
    <row r="22" spans="1:10" x14ac:dyDescent="0.25">
      <c r="A22" s="327" t="s">
        <v>156</v>
      </c>
      <c r="B22" s="328" t="s">
        <v>175</v>
      </c>
      <c r="C22" s="329" t="s">
        <v>23</v>
      </c>
      <c r="D22" s="322">
        <v>300</v>
      </c>
      <c r="E22" s="323"/>
      <c r="F22" s="324">
        <f t="shared" si="0"/>
        <v>0</v>
      </c>
      <c r="G22" s="314"/>
      <c r="H22" s="52"/>
      <c r="I22" s="52"/>
      <c r="J22" s="52"/>
    </row>
    <row r="23" spans="1:10" x14ac:dyDescent="0.25">
      <c r="A23" s="327" t="s">
        <v>156</v>
      </c>
      <c r="B23" s="328" t="s">
        <v>176</v>
      </c>
      <c r="C23" s="329" t="s">
        <v>23</v>
      </c>
      <c r="D23" s="322">
        <v>60</v>
      </c>
      <c r="E23" s="323"/>
      <c r="F23" s="324">
        <f t="shared" si="0"/>
        <v>0</v>
      </c>
      <c r="G23" s="314"/>
      <c r="H23" s="52"/>
      <c r="I23" s="52"/>
      <c r="J23" s="52"/>
    </row>
    <row r="24" spans="1:10" x14ac:dyDescent="0.25">
      <c r="A24" s="327" t="s">
        <v>156</v>
      </c>
      <c r="B24" s="328" t="s">
        <v>177</v>
      </c>
      <c r="C24" s="329" t="s">
        <v>23</v>
      </c>
      <c r="D24" s="322">
        <v>50</v>
      </c>
      <c r="E24" s="323"/>
      <c r="F24" s="324">
        <f t="shared" si="0"/>
        <v>0</v>
      </c>
      <c r="G24" s="330"/>
    </row>
    <row r="25" spans="1:10" ht="28.5" x14ac:dyDescent="0.25">
      <c r="A25" s="320" t="s">
        <v>156</v>
      </c>
      <c r="B25" s="321" t="s">
        <v>178</v>
      </c>
      <c r="C25" s="322" t="s">
        <v>58</v>
      </c>
      <c r="D25" s="322">
        <v>1</v>
      </c>
      <c r="E25" s="323"/>
      <c r="F25" s="324">
        <f t="shared" si="0"/>
        <v>0</v>
      </c>
      <c r="G25" s="330"/>
    </row>
    <row r="26" spans="1:10" ht="29.25" x14ac:dyDescent="0.25">
      <c r="A26" s="327" t="s">
        <v>156</v>
      </c>
      <c r="B26" s="331" t="s">
        <v>179</v>
      </c>
      <c r="C26" s="329" t="s">
        <v>36</v>
      </c>
      <c r="D26" s="322">
        <v>27</v>
      </c>
      <c r="E26" s="323"/>
      <c r="F26" s="324">
        <f t="shared" si="0"/>
        <v>0</v>
      </c>
      <c r="G26" s="330"/>
    </row>
    <row r="27" spans="1:10" x14ac:dyDescent="0.25">
      <c r="A27" s="327" t="s">
        <v>156</v>
      </c>
      <c r="B27" s="328" t="s">
        <v>180</v>
      </c>
      <c r="C27" s="329" t="s">
        <v>58</v>
      </c>
      <c r="D27" s="322">
        <v>1</v>
      </c>
      <c r="E27" s="323"/>
      <c r="F27" s="324">
        <f t="shared" si="0"/>
        <v>0</v>
      </c>
      <c r="G27" s="330"/>
    </row>
    <row r="28" spans="1:10" x14ac:dyDescent="0.25">
      <c r="A28" s="327"/>
      <c r="B28" s="328"/>
      <c r="C28" s="329"/>
      <c r="D28" s="322"/>
      <c r="E28" s="323"/>
      <c r="F28" s="324"/>
      <c r="G28" s="330"/>
    </row>
    <row r="29" spans="1:10" x14ac:dyDescent="0.25">
      <c r="A29" s="327" t="s">
        <v>181</v>
      </c>
      <c r="B29" s="328" t="s">
        <v>182</v>
      </c>
      <c r="C29" s="329" t="s">
        <v>58</v>
      </c>
      <c r="D29" s="322">
        <v>1</v>
      </c>
      <c r="E29" s="323"/>
      <c r="F29" s="324">
        <f>D29*E29</f>
        <v>0</v>
      </c>
      <c r="G29" s="330"/>
    </row>
    <row r="30" spans="1:10" x14ac:dyDescent="0.25">
      <c r="A30" s="332"/>
      <c r="B30" s="333" t="s">
        <v>74</v>
      </c>
      <c r="C30" s="334"/>
      <c r="D30" s="335"/>
      <c r="E30" s="336" t="s">
        <v>63</v>
      </c>
      <c r="F30" s="337">
        <f>SUM(F3:F29)</f>
        <v>0</v>
      </c>
      <c r="G30" s="330"/>
    </row>
    <row r="31" spans="1:10" x14ac:dyDescent="0.25">
      <c r="A31" s="338"/>
      <c r="B31" s="338"/>
      <c r="C31" s="338"/>
      <c r="D31" s="338"/>
      <c r="E31" s="339"/>
      <c r="F31" s="340"/>
      <c r="G31" s="330"/>
    </row>
    <row r="32" spans="1:10" x14ac:dyDescent="0.25">
      <c r="A32" s="338"/>
      <c r="B32" s="338"/>
      <c r="C32" s="338"/>
      <c r="D32" s="338"/>
      <c r="E32" s="339"/>
      <c r="F32" s="340"/>
      <c r="G32" s="330"/>
    </row>
    <row r="33" spans="1:7" x14ac:dyDescent="0.25">
      <c r="A33" s="338"/>
      <c r="B33" s="338"/>
      <c r="C33" s="338"/>
      <c r="D33" s="338"/>
      <c r="E33" s="339"/>
      <c r="F33" s="340"/>
      <c r="G33" s="330"/>
    </row>
    <row r="34" spans="1:7" x14ac:dyDescent="0.25">
      <c r="A34" s="338"/>
      <c r="B34" s="338"/>
      <c r="C34" s="338"/>
      <c r="D34" s="338"/>
      <c r="E34" s="339"/>
      <c r="F34" s="340"/>
      <c r="G34" s="330"/>
    </row>
    <row r="35" spans="1:7" x14ac:dyDescent="0.25">
      <c r="A35" s="338"/>
      <c r="B35" s="338"/>
      <c r="C35" s="338"/>
      <c r="D35" s="338"/>
      <c r="E35" s="339"/>
      <c r="F35" s="340"/>
      <c r="G35" s="330"/>
    </row>
    <row r="36" spans="1:7" x14ac:dyDescent="0.25">
      <c r="A36" s="338"/>
      <c r="B36" s="338"/>
      <c r="C36" s="338"/>
      <c r="D36" s="338"/>
      <c r="E36" s="339"/>
      <c r="F36" s="340"/>
      <c r="G36" s="330"/>
    </row>
    <row r="37" spans="1:7" x14ac:dyDescent="0.25">
      <c r="A37" s="338"/>
      <c r="B37" s="338"/>
      <c r="C37" s="338"/>
      <c r="D37" s="338"/>
      <c r="E37" s="339"/>
      <c r="F37" s="340"/>
      <c r="G37" s="330"/>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7"/>
  <sheetViews>
    <sheetView topLeftCell="A7" zoomScaleNormal="100" workbookViewId="0">
      <selection activeCell="H5" sqref="H5"/>
    </sheetView>
  </sheetViews>
  <sheetFormatPr defaultRowHeight="15" x14ac:dyDescent="0.25"/>
  <cols>
    <col min="1" max="1" width="5" style="6" customWidth="1"/>
    <col min="2" max="2" width="49.7109375" style="5" customWidth="1"/>
    <col min="3" max="3" width="5.28515625" style="5" customWidth="1"/>
    <col min="4" max="4" width="12" style="6" customWidth="1"/>
    <col min="5" max="5" width="9.28515625" style="4" customWidth="1"/>
    <col min="6" max="6" width="11.140625" style="5" customWidth="1"/>
    <col min="7" max="1025" width="8.85546875" style="32" customWidth="1"/>
    <col min="1026" max="16384" width="9.140625" style="32"/>
  </cols>
  <sheetData>
    <row r="1" spans="1:14" x14ac:dyDescent="0.25">
      <c r="A1" s="38">
        <v>8</v>
      </c>
      <c r="B1" s="37" t="s">
        <v>8</v>
      </c>
      <c r="C1" s="36"/>
      <c r="D1" s="36"/>
      <c r="E1" s="35"/>
      <c r="F1" s="34"/>
      <c r="G1" s="33"/>
      <c r="H1" s="33"/>
      <c r="I1" s="33"/>
      <c r="J1" s="346"/>
      <c r="K1" s="346"/>
      <c r="L1" s="346"/>
      <c r="M1" s="346"/>
      <c r="N1" s="346"/>
    </row>
    <row r="2" spans="1:14" ht="66" x14ac:dyDescent="0.25">
      <c r="A2" s="31" t="s">
        <v>14</v>
      </c>
      <c r="B2" s="30" t="s">
        <v>15</v>
      </c>
      <c r="C2" s="29"/>
      <c r="D2" s="30" t="s">
        <v>16</v>
      </c>
      <c r="E2" s="28" t="s">
        <v>17</v>
      </c>
      <c r="F2" s="27" t="s">
        <v>13</v>
      </c>
      <c r="G2" s="33"/>
      <c r="H2" s="33"/>
      <c r="I2" s="33"/>
      <c r="J2" s="346"/>
      <c r="K2" s="346"/>
      <c r="L2" s="346"/>
      <c r="M2" s="346"/>
      <c r="N2" s="346"/>
    </row>
    <row r="3" spans="1:14" ht="152.25" customHeight="1" x14ac:dyDescent="0.25">
      <c r="A3" s="26">
        <v>1</v>
      </c>
      <c r="B3" s="25" t="s">
        <v>183</v>
      </c>
      <c r="C3" s="24" t="s">
        <v>36</v>
      </c>
      <c r="D3" s="23">
        <v>1</v>
      </c>
      <c r="E3" s="22"/>
      <c r="F3" s="21">
        <f t="shared" ref="F3:F11" si="0">D3*E3</f>
        <v>0</v>
      </c>
      <c r="G3" s="33"/>
      <c r="H3" s="33"/>
      <c r="I3" s="33"/>
      <c r="J3" s="346"/>
      <c r="K3" s="346"/>
      <c r="L3" s="346"/>
      <c r="M3" s="346"/>
      <c r="N3" s="346"/>
    </row>
    <row r="4" spans="1:14" ht="99.75" x14ac:dyDescent="0.25">
      <c r="A4" s="26">
        <v>2</v>
      </c>
      <c r="B4" s="25" t="s">
        <v>184</v>
      </c>
      <c r="C4" s="24" t="s">
        <v>36</v>
      </c>
      <c r="D4" s="23">
        <v>2</v>
      </c>
      <c r="E4" s="22"/>
      <c r="F4" s="21">
        <f t="shared" si="0"/>
        <v>0</v>
      </c>
      <c r="G4" s="33"/>
      <c r="H4" s="33"/>
      <c r="I4" s="33"/>
      <c r="J4" s="346"/>
      <c r="K4" s="346"/>
      <c r="L4" s="346"/>
      <c r="M4" s="346"/>
      <c r="N4" s="346"/>
    </row>
    <row r="5" spans="1:14" ht="28.5" x14ac:dyDescent="0.25">
      <c r="A5" s="26">
        <v>3</v>
      </c>
      <c r="B5" s="25" t="s">
        <v>185</v>
      </c>
      <c r="C5" s="24" t="s">
        <v>36</v>
      </c>
      <c r="D5" s="23">
        <v>1</v>
      </c>
      <c r="E5" s="22"/>
      <c r="F5" s="21">
        <f t="shared" si="0"/>
        <v>0</v>
      </c>
      <c r="G5" s="33"/>
      <c r="H5" s="33"/>
      <c r="I5" s="33"/>
      <c r="J5" s="346"/>
      <c r="K5" s="346"/>
      <c r="L5" s="346"/>
      <c r="M5" s="346"/>
      <c r="N5" s="346"/>
    </row>
    <row r="6" spans="1:14" x14ac:dyDescent="0.25">
      <c r="A6" s="26">
        <v>4</v>
      </c>
      <c r="B6" s="25" t="s">
        <v>186</v>
      </c>
      <c r="C6" s="24" t="s">
        <v>36</v>
      </c>
      <c r="D6" s="23">
        <v>1</v>
      </c>
      <c r="E6" s="22"/>
      <c r="F6" s="21">
        <f t="shared" si="0"/>
        <v>0</v>
      </c>
      <c r="G6" s="33"/>
      <c r="H6" s="33"/>
      <c r="I6" s="33"/>
      <c r="J6" s="346"/>
      <c r="K6" s="346"/>
      <c r="L6" s="346"/>
      <c r="M6" s="346"/>
      <c r="N6" s="346"/>
    </row>
    <row r="7" spans="1:14" x14ac:dyDescent="0.25">
      <c r="A7" s="26">
        <v>5</v>
      </c>
      <c r="B7" s="25" t="s">
        <v>187</v>
      </c>
      <c r="C7" s="24" t="s">
        <v>36</v>
      </c>
      <c r="D7" s="23">
        <v>1</v>
      </c>
      <c r="E7" s="22"/>
      <c r="F7" s="21">
        <f t="shared" si="0"/>
        <v>0</v>
      </c>
      <c r="G7" s="33"/>
      <c r="H7" s="33"/>
      <c r="I7" s="33"/>
      <c r="J7" s="346"/>
      <c r="K7" s="346"/>
      <c r="L7" s="346"/>
      <c r="M7" s="346"/>
      <c r="N7" s="346"/>
    </row>
    <row r="8" spans="1:14" x14ac:dyDescent="0.25">
      <c r="A8" s="26">
        <v>6</v>
      </c>
      <c r="B8" s="25" t="s">
        <v>188</v>
      </c>
      <c r="C8" s="24" t="s">
        <v>36</v>
      </c>
      <c r="D8" s="23">
        <v>2</v>
      </c>
      <c r="E8" s="22"/>
      <c r="F8" s="21">
        <f t="shared" si="0"/>
        <v>0</v>
      </c>
      <c r="G8" s="33"/>
      <c r="H8" s="33"/>
      <c r="I8" s="33"/>
      <c r="J8" s="346"/>
      <c r="K8" s="346"/>
      <c r="L8" s="346"/>
      <c r="M8" s="346"/>
      <c r="N8" s="346"/>
    </row>
    <row r="9" spans="1:14" ht="28.5" x14ac:dyDescent="0.25">
      <c r="A9" s="26">
        <v>7</v>
      </c>
      <c r="B9" s="25" t="s">
        <v>112</v>
      </c>
      <c r="C9" s="23" t="s">
        <v>23</v>
      </c>
      <c r="D9" s="20">
        <v>50</v>
      </c>
      <c r="E9" s="22"/>
      <c r="F9" s="21">
        <f t="shared" si="0"/>
        <v>0</v>
      </c>
      <c r="G9" s="33"/>
      <c r="H9" s="33"/>
      <c r="I9" s="33"/>
      <c r="J9" s="346"/>
      <c r="K9" s="346"/>
      <c r="L9" s="346"/>
      <c r="M9" s="346"/>
      <c r="N9" s="346"/>
    </row>
    <row r="10" spans="1:14" ht="42.75" x14ac:dyDescent="0.25">
      <c r="A10" s="26">
        <v>8</v>
      </c>
      <c r="B10" s="25" t="s">
        <v>189</v>
      </c>
      <c r="C10" s="23" t="s">
        <v>23</v>
      </c>
      <c r="D10" s="20">
        <v>50</v>
      </c>
      <c r="E10" s="22"/>
      <c r="F10" s="21">
        <f t="shared" si="0"/>
        <v>0</v>
      </c>
      <c r="G10" s="33"/>
      <c r="H10" s="33"/>
      <c r="I10" s="33"/>
      <c r="J10" s="346"/>
      <c r="K10" s="346"/>
      <c r="L10" s="346"/>
      <c r="M10" s="346"/>
      <c r="N10" s="346"/>
    </row>
    <row r="11" spans="1:14" ht="42.75" x14ac:dyDescent="0.25">
      <c r="A11" s="26">
        <v>9</v>
      </c>
      <c r="B11" s="25" t="s">
        <v>190</v>
      </c>
      <c r="C11" s="23" t="s">
        <v>23</v>
      </c>
      <c r="D11" s="20">
        <v>600</v>
      </c>
      <c r="E11" s="22"/>
      <c r="F11" s="21">
        <f t="shared" si="0"/>
        <v>0</v>
      </c>
      <c r="G11" s="33"/>
      <c r="H11" s="33"/>
      <c r="I11" s="33"/>
      <c r="J11" s="346"/>
      <c r="K11" s="346"/>
      <c r="L11" s="346"/>
      <c r="M11" s="346"/>
      <c r="N11" s="346"/>
    </row>
    <row r="12" spans="1:14" x14ac:dyDescent="0.25">
      <c r="A12" s="26">
        <v>10</v>
      </c>
      <c r="B12" s="25" t="s">
        <v>147</v>
      </c>
      <c r="C12" s="23"/>
      <c r="D12" s="19">
        <v>0.02</v>
      </c>
      <c r="E12" s="22"/>
      <c r="F12" s="21">
        <f>D12*SUM(F3:F11)</f>
        <v>0</v>
      </c>
      <c r="G12" s="33"/>
      <c r="H12" s="33"/>
      <c r="I12" s="33"/>
      <c r="J12" s="346"/>
      <c r="K12" s="346"/>
      <c r="L12" s="346"/>
      <c r="M12" s="346"/>
      <c r="N12" s="346"/>
    </row>
    <row r="13" spans="1:14" ht="28.5" x14ac:dyDescent="0.25">
      <c r="A13" s="26">
        <v>11</v>
      </c>
      <c r="B13" s="25" t="s">
        <v>191</v>
      </c>
      <c r="C13" s="23" t="s">
        <v>58</v>
      </c>
      <c r="D13" s="23">
        <v>1</v>
      </c>
      <c r="E13" s="22"/>
      <c r="F13" s="21">
        <f>D13*E13</f>
        <v>0</v>
      </c>
      <c r="G13" s="33"/>
      <c r="H13" s="33"/>
      <c r="I13" s="33"/>
      <c r="J13" s="346"/>
      <c r="K13" s="346"/>
      <c r="L13" s="346"/>
      <c r="M13" s="346"/>
      <c r="N13" s="346"/>
    </row>
    <row r="14" spans="1:14" ht="28.5" x14ac:dyDescent="0.25">
      <c r="A14" s="26">
        <v>12</v>
      </c>
      <c r="B14" s="25" t="s">
        <v>151</v>
      </c>
      <c r="C14" s="23" t="s">
        <v>58</v>
      </c>
      <c r="D14" s="23">
        <v>1</v>
      </c>
      <c r="E14" s="22"/>
      <c r="F14" s="21">
        <f>D14*E14</f>
        <v>0</v>
      </c>
      <c r="G14" s="33"/>
      <c r="H14" s="33"/>
      <c r="I14" s="33"/>
      <c r="J14" s="346"/>
      <c r="K14" s="346"/>
      <c r="L14" s="346"/>
      <c r="M14" s="346"/>
      <c r="N14" s="346"/>
    </row>
    <row r="15" spans="1:14" x14ac:dyDescent="0.25">
      <c r="A15" s="26">
        <v>13</v>
      </c>
      <c r="B15" s="25" t="s">
        <v>153</v>
      </c>
      <c r="C15" s="23" t="s">
        <v>58</v>
      </c>
      <c r="D15" s="23">
        <v>1</v>
      </c>
      <c r="E15" s="22"/>
      <c r="F15" s="21">
        <f>D15*E15</f>
        <v>0</v>
      </c>
      <c r="G15" s="33"/>
      <c r="H15" s="33"/>
      <c r="I15" s="33"/>
      <c r="J15" s="346"/>
      <c r="K15" s="346"/>
      <c r="L15" s="346"/>
      <c r="M15" s="346"/>
      <c r="N15" s="346"/>
    </row>
    <row r="16" spans="1:14" x14ac:dyDescent="0.25">
      <c r="A16" s="18"/>
      <c r="B16" s="17" t="s">
        <v>13</v>
      </c>
      <c r="C16" s="16"/>
      <c r="D16" s="15"/>
      <c r="E16" s="14"/>
      <c r="F16" s="13">
        <f>SUM(F3:F15)</f>
        <v>0</v>
      </c>
      <c r="G16" s="33"/>
      <c r="H16" s="33"/>
      <c r="I16" s="33"/>
      <c r="J16" s="346"/>
      <c r="K16" s="346"/>
      <c r="L16" s="346"/>
      <c r="M16" s="346"/>
      <c r="N16" s="346"/>
    </row>
    <row r="17" spans="1:17" x14ac:dyDescent="0.25">
      <c r="A17" s="12"/>
      <c r="B17" s="11"/>
      <c r="C17" s="10"/>
      <c r="D17" s="9"/>
      <c r="E17" s="8"/>
      <c r="F17" s="10"/>
      <c r="G17" s="33"/>
      <c r="H17" s="33"/>
      <c r="I17" s="33"/>
      <c r="J17" s="346"/>
      <c r="K17" s="346"/>
      <c r="L17" s="346"/>
      <c r="M17" s="346"/>
      <c r="N17" s="346"/>
      <c r="Q17" s="7"/>
    </row>
  </sheetData>
  <pageMargins left="0.70833333333333304" right="0.70833333333333304" top="0.74861111111111101" bottom="0.74861111111111101" header="0.31527777777777799" footer="0.31527777777777799"/>
  <pageSetup paperSize="9" firstPageNumber="0" orientation="portrait" horizontalDpi="300" verticalDpi="300" r:id="rId1"/>
  <headerFooter>
    <oddHeader>&amp;C201804-EL-PZI</oddHeader>
    <oddFooter>&amp;L&amp;A&amp;R&amp;P/&amp;N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1"/>
  <sheetViews>
    <sheetView zoomScaleNormal="100" workbookViewId="0">
      <selection activeCell="E4" sqref="E4:E11"/>
    </sheetView>
  </sheetViews>
  <sheetFormatPr defaultRowHeight="15" x14ac:dyDescent="0.25"/>
  <cols>
    <col min="1" max="1" width="5" style="216" customWidth="1"/>
    <col min="2" max="2" width="49.7109375" style="216" customWidth="1"/>
    <col min="3" max="3" width="5.28515625" style="216" customWidth="1"/>
    <col min="4" max="4" width="6" style="216" customWidth="1"/>
    <col min="5" max="5" width="8.28515625" style="217" customWidth="1"/>
    <col min="6" max="6" width="12.7109375" style="216" customWidth="1"/>
    <col min="7" max="1025" width="8.85546875" customWidth="1"/>
  </cols>
  <sheetData>
    <row r="1" spans="1:7" x14ac:dyDescent="0.25">
      <c r="A1" s="153">
        <v>9</v>
      </c>
      <c r="B1" s="342" t="s">
        <v>9</v>
      </c>
      <c r="C1" s="343"/>
      <c r="D1" s="343"/>
      <c r="E1" s="344"/>
      <c r="F1" s="345"/>
      <c r="G1" s="346"/>
    </row>
    <row r="2" spans="1:7" ht="66" x14ac:dyDescent="0.25">
      <c r="A2" s="222" t="s">
        <v>14</v>
      </c>
      <c r="B2" s="223" t="s">
        <v>15</v>
      </c>
      <c r="C2" s="184"/>
      <c r="D2" s="223" t="s">
        <v>16</v>
      </c>
      <c r="E2" s="224" t="s">
        <v>17</v>
      </c>
      <c r="F2" s="347" t="s">
        <v>13</v>
      </c>
      <c r="G2" s="346"/>
    </row>
    <row r="3" spans="1:7" x14ac:dyDescent="0.25">
      <c r="A3" s="348"/>
      <c r="B3" s="349"/>
      <c r="C3" s="350"/>
      <c r="D3" s="351"/>
      <c r="E3" s="352"/>
      <c r="F3" s="353"/>
      <c r="G3" s="346"/>
    </row>
    <row r="4" spans="1:7" ht="171" x14ac:dyDescent="0.25">
      <c r="A4" s="171" t="s">
        <v>20</v>
      </c>
      <c r="B4" s="177" t="s">
        <v>192</v>
      </c>
      <c r="C4" s="354" t="s">
        <v>36</v>
      </c>
      <c r="D4" s="355">
        <v>1</v>
      </c>
      <c r="E4" s="356"/>
      <c r="F4" s="357">
        <f t="shared" ref="F4:F10" si="0">D4*E4</f>
        <v>0</v>
      </c>
      <c r="G4" s="346"/>
    </row>
    <row r="5" spans="1:7" ht="28.5" x14ac:dyDescent="0.25">
      <c r="A5" s="171" t="s">
        <v>164</v>
      </c>
      <c r="B5" s="177" t="s">
        <v>193</v>
      </c>
      <c r="C5" s="354" t="s">
        <v>36</v>
      </c>
      <c r="D5" s="355">
        <v>1</v>
      </c>
      <c r="E5" s="356"/>
      <c r="F5" s="357">
        <f t="shared" si="0"/>
        <v>0</v>
      </c>
      <c r="G5" s="346"/>
    </row>
    <row r="6" spans="1:7" ht="185.25" x14ac:dyDescent="0.25">
      <c r="A6" s="171" t="s">
        <v>166</v>
      </c>
      <c r="B6" s="177" t="s">
        <v>194</v>
      </c>
      <c r="C6" s="354" t="s">
        <v>36</v>
      </c>
      <c r="D6" s="355">
        <v>2</v>
      </c>
      <c r="E6" s="356"/>
      <c r="F6" s="357">
        <f t="shared" si="0"/>
        <v>0</v>
      </c>
      <c r="G6" s="346"/>
    </row>
    <row r="7" spans="1:7" ht="213.75" x14ac:dyDescent="0.25">
      <c r="A7" s="171">
        <v>4</v>
      </c>
      <c r="B7" s="177" t="s">
        <v>195</v>
      </c>
      <c r="C7" s="354" t="s">
        <v>36</v>
      </c>
      <c r="D7" s="355">
        <v>1</v>
      </c>
      <c r="E7" s="356"/>
      <c r="F7" s="357">
        <f t="shared" si="0"/>
        <v>0</v>
      </c>
      <c r="G7" s="346"/>
    </row>
    <row r="8" spans="1:7" ht="28.5" x14ac:dyDescent="0.25">
      <c r="A8" s="171">
        <v>5</v>
      </c>
      <c r="B8" s="177" t="s">
        <v>196</v>
      </c>
      <c r="C8" s="354" t="s">
        <v>23</v>
      </c>
      <c r="D8" s="355">
        <v>130</v>
      </c>
      <c r="E8" s="356"/>
      <c r="F8" s="357">
        <f t="shared" si="0"/>
        <v>0</v>
      </c>
      <c r="G8" s="346"/>
    </row>
    <row r="9" spans="1:7" x14ac:dyDescent="0.25">
      <c r="A9" s="171">
        <v>6</v>
      </c>
      <c r="B9" s="177" t="s">
        <v>197</v>
      </c>
      <c r="C9" s="354" t="s">
        <v>36</v>
      </c>
      <c r="D9" s="355">
        <v>9</v>
      </c>
      <c r="E9" s="356"/>
      <c r="F9" s="357">
        <f t="shared" si="0"/>
        <v>0</v>
      </c>
      <c r="G9" s="346"/>
    </row>
    <row r="10" spans="1:7" ht="28.5" x14ac:dyDescent="0.25">
      <c r="A10" s="171">
        <v>7</v>
      </c>
      <c r="B10" s="177" t="s">
        <v>198</v>
      </c>
      <c r="C10" s="354" t="s">
        <v>58</v>
      </c>
      <c r="D10" s="355">
        <v>1</v>
      </c>
      <c r="E10" s="356"/>
      <c r="F10" s="357">
        <f t="shared" si="0"/>
        <v>0</v>
      </c>
      <c r="G10" s="346"/>
    </row>
    <row r="11" spans="1:7" x14ac:dyDescent="0.25">
      <c r="A11" s="358"/>
      <c r="B11" s="359" t="s">
        <v>74</v>
      </c>
      <c r="C11" s="360"/>
      <c r="D11" s="360"/>
      <c r="E11" s="360"/>
      <c r="F11" s="361">
        <f>SUM(F4:F10)</f>
        <v>0</v>
      </c>
      <c r="G11" s="52"/>
    </row>
  </sheetData>
  <pageMargins left="0.70833333333333304" right="0.70833333333333304" top="0.74861111111111101" bottom="0.74861111111111101" header="0.31527777777777799" footer="0.31527777777777799"/>
  <pageSetup paperSize="9" firstPageNumber="0" orientation="portrait" horizontalDpi="300" verticalDpi="300"/>
  <headerFooter>
    <oddHeader>&amp;C201804-EL-PZI</oddHeader>
    <oddFooter>&amp;L&amp;A&amp;C&amp;P/&amp;N</oddFooter>
  </headerFooter>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4" baseType="variant">
      <vt:variant>
        <vt:lpstr>Delovni listi</vt:lpstr>
      </vt:variant>
      <vt:variant>
        <vt:i4>12</vt:i4>
      </vt:variant>
      <vt:variant>
        <vt:lpstr>Imenovani obsegi</vt:lpstr>
      </vt:variant>
      <vt:variant>
        <vt:i4>9</vt:i4>
      </vt:variant>
    </vt:vector>
  </HeadingPairs>
  <TitlesOfParts>
    <vt:vector size="21" baseType="lpstr">
      <vt:lpstr>REKAPUTALACIJA</vt:lpstr>
      <vt:lpstr>1_INSTALACIJSKI MATERIAL</vt:lpstr>
      <vt:lpstr>3_ZASILNA RAZSVETLJAVA</vt:lpstr>
      <vt:lpstr>4_RAZDELILNIKI</vt:lpstr>
      <vt:lpstr>5_TELEFONIJA</vt:lpstr>
      <vt:lpstr>6_JAVLJANJE POŽARA</vt:lpstr>
      <vt:lpstr>7 OZVOČENJE</vt:lpstr>
      <vt:lpstr>8 KONTROLA PRISTOPA</vt:lpstr>
      <vt:lpstr>9 CCTV</vt:lpstr>
      <vt:lpstr>10_strelovod</vt:lpstr>
      <vt:lpstr>11_polnilnica</vt:lpstr>
      <vt:lpstr>12_CNS</vt:lpstr>
      <vt:lpstr>'1_INSTALACIJSKI MATERIAL'!Področje_tiskanja</vt:lpstr>
      <vt:lpstr>'10_strelovod'!Področje_tiskanja</vt:lpstr>
      <vt:lpstr>'12_CNS'!Področje_tiskanja</vt:lpstr>
      <vt:lpstr>'3_ZASILNA RAZSVETLJAVA'!Področje_tiskanja</vt:lpstr>
      <vt:lpstr>'4_RAZDELILNIKI'!Področje_tiskanja</vt:lpstr>
      <vt:lpstr>'5_TELEFONIJA'!Področje_tiskanja</vt:lpstr>
      <vt:lpstr>'6_JAVLJANJE POŽARA'!Področje_tiskanja</vt:lpstr>
      <vt:lpstr>'8 KONTROLA PRISTOPA'!Področje_tiskanja</vt:lpstr>
      <vt:lpstr>'9 CCTV'!Področje_tiskanja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Tomaž Komel</dc:creator>
  <dc:description/>
  <cp:lastModifiedBy>Žiga Miklavec</cp:lastModifiedBy>
  <cp:revision>1</cp:revision>
  <cp:lastPrinted>2018-02-08T07:46:26Z</cp:lastPrinted>
  <dcterms:created xsi:type="dcterms:W3CDTF">2015-04-21T05:42:21Z</dcterms:created>
  <dcterms:modified xsi:type="dcterms:W3CDTF">2018-02-19T12:41:53Z</dcterms:modified>
  <dc:language>sl-SI</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