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javnizavodljubljanskigr-my.sharepoint.com/personal/igor_barisic_ljubljanskigrad_si/Documents/Namizje/jn07/"/>
    </mc:Choice>
  </mc:AlternateContent>
  <xr:revisionPtr revIDLastSave="99" documentId="13_ncr:1_{273DA0D9-77DD-426B-8F1D-6540C141CBC2}" xr6:coauthVersionLast="47" xr6:coauthVersionMax="47" xr10:uidLastSave="{4988D292-9F22-4C09-81F3-B8D51638EE63}"/>
  <bookViews>
    <workbookView xWindow="33324" yWindow="60" windowWidth="23040" windowHeight="12204" tabRatio="956" activeTab="5" xr2:uid="{00000000-000D-0000-FFFF-FFFF00000000}"/>
  </bookViews>
  <sheets>
    <sheet name="REKAPITULACIJA" sheetId="4" r:id="rId1"/>
    <sheet name="List1" sheetId="45" state="hidden" r:id="rId2"/>
    <sheet name="Pripravljalno zaključna dela" sheetId="46" r:id="rId3"/>
    <sheet name="Statična sanacija" sheetId="44" r:id="rId4"/>
    <sheet name="Arheološka dela" sheetId="48" r:id="rId5"/>
    <sheet name="Projektantski nadzor" sheetId="41" r:id="rId6"/>
  </sheets>
  <externalReferences>
    <externalReference r:id="rId7"/>
  </externalReferences>
  <definedNames>
    <definedName name="Excel_BuiltIn_Print_Titles_4">'[1]NEPREDVIDENA GR.DELA'!#REF!</definedName>
    <definedName name="_xlnm.Print_Titles" localSheetId="4">'Arheološka dela'!$1:$2</definedName>
    <definedName name="_xlnm.Print_Titles" localSheetId="2">'Pripravljalno zaključna dela'!$2:$3</definedName>
    <definedName name="_xlnm.Print_Titles" localSheetId="3">'Statična sanacija'!$1:$3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5" i="48" l="1"/>
  <c r="F37" i="44"/>
  <c r="F32" i="44"/>
  <c r="F34" i="44"/>
  <c r="F35" i="44"/>
  <c r="F36" i="44"/>
  <c r="F31" i="44"/>
  <c r="F37" i="46"/>
  <c r="K17" i="4"/>
  <c r="F39" i="44" l="1"/>
  <c r="F56" i="44" s="1"/>
  <c r="F41" i="48"/>
  <c r="F43" i="48" s="1"/>
  <c r="F33" i="48"/>
  <c r="F35" i="48" s="1"/>
  <c r="F23" i="48"/>
  <c r="F24" i="48"/>
  <c r="F25" i="48"/>
  <c r="F22" i="48"/>
  <c r="F11" i="48"/>
  <c r="F12" i="48"/>
  <c r="F13" i="48"/>
  <c r="F10" i="48"/>
  <c r="F43" i="44"/>
  <c r="F45" i="44" s="1"/>
  <c r="F57" i="44" s="1"/>
  <c r="F24" i="44"/>
  <c r="F25" i="44"/>
  <c r="F23" i="44"/>
  <c r="F17" i="44"/>
  <c r="F16" i="44"/>
  <c r="F41" i="46"/>
  <c r="K26" i="4" l="1"/>
  <c r="F56" i="48"/>
  <c r="K33" i="4"/>
  <c r="K32" i="4"/>
  <c r="K27" i="4"/>
  <c r="F15" i="48"/>
  <c r="F27" i="48"/>
  <c r="F19" i="44"/>
  <c r="F27" i="44"/>
  <c r="K25" i="4" l="1"/>
  <c r="F55" i="44"/>
  <c r="K24" i="4"/>
  <c r="F54" i="44"/>
  <c r="F54" i="48"/>
  <c r="K31" i="4"/>
  <c r="F53" i="48"/>
  <c r="F57" i="48" s="1"/>
  <c r="K30" i="4"/>
  <c r="J29" i="4" l="1"/>
  <c r="F75" i="46"/>
  <c r="F74" i="46"/>
  <c r="F67" i="46"/>
  <c r="F65" i="46"/>
  <c r="F64" i="46"/>
  <c r="F66" i="46"/>
  <c r="F77" i="46" l="1"/>
  <c r="F69" i="46"/>
  <c r="F38" i="46"/>
  <c r="F39" i="46"/>
  <c r="F40" i="46"/>
  <c r="F43" i="46"/>
  <c r="F44" i="46"/>
  <c r="F45" i="46"/>
  <c r="F86" i="46" l="1"/>
  <c r="K20" i="4"/>
  <c r="F85" i="46"/>
  <c r="K19" i="4"/>
  <c r="F48" i="46"/>
  <c r="K18" i="4" s="1"/>
  <c r="J16" i="4" l="1"/>
  <c r="F84" i="46"/>
  <c r="F87" i="46" s="1"/>
  <c r="F10" i="44"/>
  <c r="F9" i="44"/>
  <c r="F12" i="44" l="1"/>
  <c r="F53" i="44" s="1"/>
  <c r="F59" i="44" l="1"/>
  <c r="K23" i="4"/>
  <c r="J22" i="4" s="1"/>
  <c r="J34" i="4" l="1"/>
  <c r="K36" i="4"/>
  <c r="K40" i="4"/>
  <c r="F21" i="41" s="1"/>
  <c r="F25" i="41" s="1"/>
  <c r="F28" i="41" s="1"/>
  <c r="J38" i="4" l="1"/>
  <c r="K43" i="4"/>
  <c r="K44" i="4" s="1"/>
  <c r="K45" i="4" s="1"/>
</calcChain>
</file>

<file path=xl/sharedStrings.xml><?xml version="1.0" encoding="utf-8"?>
<sst xmlns="http://schemas.openxmlformats.org/spreadsheetml/2006/main" count="387" uniqueCount="197">
  <si>
    <t>kpl</t>
  </si>
  <si>
    <t xml:space="preserve">Investitor:   </t>
  </si>
  <si>
    <t xml:space="preserve">Objekt:      </t>
  </si>
  <si>
    <t>1.</t>
  </si>
  <si>
    <t>2.</t>
  </si>
  <si>
    <t>3.</t>
  </si>
  <si>
    <t>4.</t>
  </si>
  <si>
    <t>6.</t>
  </si>
  <si>
    <t>7.</t>
  </si>
  <si>
    <t>8.</t>
  </si>
  <si>
    <t>9.</t>
  </si>
  <si>
    <t>Opis</t>
  </si>
  <si>
    <t xml:space="preserve"> </t>
  </si>
  <si>
    <t>EM</t>
  </si>
  <si>
    <t>Količina</t>
  </si>
  <si>
    <t>Cena / EM</t>
  </si>
  <si>
    <t>Vrednost (EUR)</t>
  </si>
  <si>
    <t>B.</t>
  </si>
  <si>
    <t>A.</t>
  </si>
  <si>
    <t>C.</t>
  </si>
  <si>
    <t>E.</t>
  </si>
  <si>
    <t>MESTNA OBČINA LJUBLJANA, 
Mestni trg 1, 1000 Ljubljana</t>
  </si>
  <si>
    <t>Datum:</t>
  </si>
  <si>
    <t>Arhitektura</t>
  </si>
  <si>
    <t>št.proj.:</t>
  </si>
  <si>
    <t>Električne instalacije in oprema</t>
  </si>
  <si>
    <t>SPLOŠNO, OPOMBE ter DRUGA POJASNILA in ZAHTEVE</t>
  </si>
  <si>
    <t>Vse splošne in stalne stroške povezane z organizacijo in delom na gradbišču</t>
  </si>
  <si>
    <t>Transportne stroške v območju in izven območja gradbišča, nujno uporabljati tovornjake in mehanizacijo, ki jo dopuščajo nosilnosti in omejeno širino dostopnih poti!</t>
  </si>
  <si>
    <t>Stroške in pridobivanja soglasij za morebitno ureditev prometa in zapore cest</t>
  </si>
  <si>
    <t>Pisna potrditev vzorcev mora biti vnešena v gradbeni dnevnik in se upošteva kot bistveni element tehničnega pregleda objekta.</t>
  </si>
  <si>
    <t>PRIPRAVLJALNO-ZAKLJUČNA DELA</t>
  </si>
  <si>
    <t>m²</t>
  </si>
  <si>
    <t>h</t>
  </si>
  <si>
    <t>Režijska dela KV delavec</t>
  </si>
  <si>
    <t>Režijska dela VKV delavec</t>
  </si>
  <si>
    <t>Vsi jekleni elementi (četudi ni v načrtu ali popisu GOI del posebej označeno) morajo biti primerno protikorozijsko zaščiteni tako, da je zagotovljen garancijski rok in življenska doba.</t>
  </si>
  <si>
    <t>SKUPAJ:</t>
  </si>
  <si>
    <t>SKUPAJ</t>
  </si>
  <si>
    <t>Pomoč pri koordinaciji, strokovnem in projektantskem nadzoru ter prezentaciji tehnoloških in drugih rešitev in del.</t>
  </si>
  <si>
    <t>PROJEKTNA DOKUMENTACIJA:</t>
  </si>
  <si>
    <t>Elaborat sanacije</t>
  </si>
  <si>
    <t>m1</t>
  </si>
  <si>
    <t>m2</t>
  </si>
  <si>
    <t>Material</t>
  </si>
  <si>
    <t>Skladno z zahtevami Zakona o javnem naročanju (ZJN-3) morebitni v popisu predlagani proizvajalci ali dobavitelji ne pogojujejo oz. prejudicirajo izbora, ampak pomenijo samo minimalni nivo zahtev, morebitne spremembe potrdi projektant in naročnik</t>
  </si>
  <si>
    <t>5.</t>
  </si>
  <si>
    <t>PROJEKTANTSKI NADZOR</t>
  </si>
  <si>
    <t xml:space="preserve">Projektant je po 12. členu Gradbenega zakona (Uradni list RS, št. 61 in 72/2017) odgovoren za izdelavo, celovitost in medsebojno usklajenost vseh delov projektne dokumentacije. </t>
  </si>
  <si>
    <t>Po zgoraj omenenem Zakonu je zakonska obveza nadzora pri gradnji prepuščena strokovnemu nadzorniku, vendar se je naročnik odločil pri gradnji predmetnega objekta za dodatni vzporedni projektantski nadzor.</t>
  </si>
  <si>
    <t>Projektantski nadzor lahko izvajajo samo odgovorni projektant in projektanti posameznih delov projekta.</t>
  </si>
  <si>
    <t>Obveznosti projektantov v projektantskem nadzoru so:</t>
  </si>
  <si>
    <t xml:space="preserve"> - nadzor nad izvajanjem del  skladu s projektno dokumentacijo,</t>
  </si>
  <si>
    <t xml:space="preserve"> - udeležba na gradbenih koordinacijag in posvetih,</t>
  </si>
  <si>
    <t xml:space="preserve"> - zastopanje interesov investitorja.</t>
  </si>
  <si>
    <t>Ponudnk-izvajalec GOI del sklapa pogodbe s projektanti za izvajanje projektantskega nadzora in stroške upošteva v ponudbi oz. pogodbenem predračunu.</t>
  </si>
  <si>
    <t>Vrednost (€)</t>
  </si>
  <si>
    <t xml:space="preserve"> - sodelovanje z izvajalcem, investitorjem in strokovnim nadzorom in</t>
  </si>
  <si>
    <t>A1.</t>
  </si>
  <si>
    <t>A</t>
  </si>
  <si>
    <t>PRIPRAVLJALNA DELA</t>
  </si>
  <si>
    <t>ZAKLJUČNA DELA</t>
  </si>
  <si>
    <t>STATIČNA SANACIJA</t>
  </si>
  <si>
    <t>SPLOŠNE IN OSTALE ZAHTEVE</t>
  </si>
  <si>
    <t>FUGIRANJE</t>
  </si>
  <si>
    <t>INJEKTIRANJE</t>
  </si>
  <si>
    <t>ARHEOLOŠKA DELA</t>
  </si>
  <si>
    <t>ARHEOLOŠKA IZKOPAVANJA NA BASTIJI</t>
  </si>
  <si>
    <t>ARHEOLOŠKA IZKOPAVANJA NA VHODNEM STOLPU</t>
  </si>
  <si>
    <t>ARHEOLOŠKI NADZOR</t>
  </si>
  <si>
    <t>POIZKOPOVALNE AKTIVNOSTI</t>
  </si>
  <si>
    <t>REKAPITULACIJA</t>
  </si>
  <si>
    <t>D</t>
  </si>
  <si>
    <t>PROJEKTANTSKI NADZOR IN IZDELAVA PID</t>
  </si>
  <si>
    <t>Skupaj:</t>
  </si>
  <si>
    <t>Strojne instalacije in oprema</t>
  </si>
  <si>
    <t>A2.</t>
  </si>
  <si>
    <t>Dobava in montaža delovnega odra v območju obzidja do višine 3,0 m1. Obračun po tlorisni površini za ves čas gradnje.</t>
  </si>
  <si>
    <t>Dobava in montaža delovnega odra v območju Vhodnega stolpa do višine 6,0 m1. Obračun po tlorisni površini za ves čas gradnje.</t>
  </si>
  <si>
    <t>10.</t>
  </si>
  <si>
    <t>8.1.</t>
  </si>
  <si>
    <t>8.2.</t>
  </si>
  <si>
    <t>8.3.</t>
  </si>
  <si>
    <t>A3.</t>
  </si>
  <si>
    <t>m3</t>
  </si>
  <si>
    <t>ZEMELJSKA DELA (v dogovoru s statiki in/ali argeologi)</t>
  </si>
  <si>
    <t>Strojni odkop materiala 3. kategorije v območju obrambnega jarka in Bastije v dogovoru s statiki in/ali arheologi, odvozi na deponijo izvajalca, obračun po količini odkopanega raščenega terena na podlagi prevoznice in plačanih pristojbin ter morebitne nadaljnje uporabe</t>
  </si>
  <si>
    <t>Strojni odkop materiala 4. kategorije v območju obrambnega jarka in Bastije v dogovoru s statiki in/ali arheologi, odvozi na deponijo izvajalca, obračun po količini odkopanega raščenega terena na podlagi prevoznice in plačanih pristojbin ter morebitne nadaljnje uporabe</t>
  </si>
  <si>
    <t>A4.</t>
  </si>
  <si>
    <t xml:space="preserve">Pregled in odstranitev razpokanih in slabo sprijetih obstoječih fug z lahkimi odkopnimi kladivi. Obračun po m2 kamnitega zidu.                                                                            </t>
  </si>
  <si>
    <t>B.2</t>
  </si>
  <si>
    <t xml:space="preserve">Čiščenje odvečne sveže injektirne mase na kamnitem zidu </t>
  </si>
  <si>
    <t>B.3</t>
  </si>
  <si>
    <t>VERTIKALNO SIDRANJE</t>
  </si>
  <si>
    <t>B.4</t>
  </si>
  <si>
    <t>Izdelava vrtin ø 80 mm s kronskim načinom vrtanja zaradi preprečevanje dodatnega rahljanja kamnitih skladov Vhodnega stolpa in obzidja</t>
  </si>
  <si>
    <t>ARMIRANO-BETONSKA DELA</t>
  </si>
  <si>
    <t>C.1</t>
  </si>
  <si>
    <t>C.2</t>
  </si>
  <si>
    <t xml:space="preserve">1. </t>
  </si>
  <si>
    <t>Čiščenje po odstranitvi nasutij - Kombiniran ročno-strojni izkop, cca 0,2 m</t>
  </si>
  <si>
    <t>OPOMBA: Grobi odriv materiala in odvoz upoštevan v pripravljalnih delih</t>
  </si>
  <si>
    <t>Arheologija plasti z intenzivnim arheološkim potencialom - 1. Težavnostni razred</t>
  </si>
  <si>
    <t>Arheologija plasti z zmernim arheološkim potencialom - 2. Težavnostni razred</t>
  </si>
  <si>
    <t>Arheologija antropogene plasti z manjšim arheološkim potencialom - 3. Težavnostni razred</t>
  </si>
  <si>
    <t>C.3</t>
  </si>
  <si>
    <t>Izvajanje arheološkega nadzora pri delih odstranjevanja zasutja opravlja ekipa nadzornikov v različni sestavi in je prisotna glede na potrebe. Vrednotena je v količini nadzornih dni.</t>
  </si>
  <si>
    <t>dni</t>
  </si>
  <si>
    <t>C.4</t>
  </si>
  <si>
    <t>Izvajanje procesiranja dokumentacije in artefaktov, analize, konservacij, izdelave strokovnega poročila - skladno z zakonom ZVKDS-1, v obsegu laboratorijskih raziskav, nujnih restavratorsko-konservatorskih del ter preliminarne valorizacije ter strokovne obdelave izkopanega gradiva</t>
  </si>
  <si>
    <t>NEPREDVIDNA IN DODATNA DELA</t>
  </si>
  <si>
    <t>DODATNA DELA</t>
  </si>
  <si>
    <t>E.1</t>
  </si>
  <si>
    <t>Junij 2025</t>
  </si>
  <si>
    <t xml:space="preserve">Projektna dokumentacija:AMBIENT - Projekt BASTIJA št.: 1075 - Maj 2025  </t>
  </si>
  <si>
    <t>Ponudba za izvedbo razpisanih del mora vsebovati tudi:</t>
  </si>
  <si>
    <t>11.</t>
  </si>
  <si>
    <t>12.</t>
  </si>
  <si>
    <t>13.</t>
  </si>
  <si>
    <t>14.</t>
  </si>
  <si>
    <t>15.</t>
  </si>
  <si>
    <t>16.</t>
  </si>
  <si>
    <t>17.</t>
  </si>
  <si>
    <t>18.</t>
  </si>
  <si>
    <t>19.</t>
  </si>
  <si>
    <t>20.</t>
  </si>
  <si>
    <t>Čiščenje vseh površin obzidja Bastije v območju meje projekta z vodnim curkom pod tlakom 400 barov.</t>
  </si>
  <si>
    <t>Končno detaljno čiščenje celotnega območja in transportnih poti, morebitna popravila in nasutja ter ureditev v prvotno stanje</t>
  </si>
  <si>
    <t>Ročno-strojni odkop materiala 3. kategorije v območju Vhodnega stolpa po kampadah, na notranji in zunanji strani, v dogovoru s statiki in/ali arheologi (vmesno izvajanje statičnih in arheoloških dela), odvozi na deponijo izvajalca, obračun po količini skladiščenega in oštevilčenega materiala (oblog Vhodnega stolpa) in odkopanega raščenega terena na podlagi prevoznice in plačanih pristojbin ter morebitne nadaljnje uporabe</t>
  </si>
  <si>
    <t>REKAPITULACIJA - STATIČNA SANACIJA</t>
  </si>
  <si>
    <t>Čiščenje po odstranitvi nasutij - Kombiniran ročno-strojni izkop, globina cca 0,2 m</t>
  </si>
  <si>
    <t>E</t>
  </si>
  <si>
    <t>NEPREDVIDENA DELA - 15 %</t>
  </si>
  <si>
    <t xml:space="preserve">PROJEKTANTSKI NADZOR </t>
  </si>
  <si>
    <t>E.2</t>
  </si>
  <si>
    <t>IZDELAVA PID - se izvede in obračuna šele po dokončanju obeh faz projekta</t>
  </si>
  <si>
    <t>in    Javni zavod LJUBLJANSKI GRAD
Grajska planota 1, 1000 Ljubljana</t>
  </si>
  <si>
    <t>Čiščenje odvečne sveže injektirne mase na kamnitem zidu s sprotnim spiranjem iztekajoče sveže injektirne mase</t>
  </si>
  <si>
    <t>B.5</t>
  </si>
  <si>
    <t>ZIDARSKO-KAMNOSEŠKA DELA</t>
  </si>
  <si>
    <t>Kamnoseško krpanje zidnih okenskih niš v zidovih Vhodnega stolpa</t>
  </si>
  <si>
    <t xml:space="preserve">Odstranitev zgornjega dela Plečnikove obloge (kamniti bloki do 250 kg) Vhodnega stolpa in ponovna pozidava, pri odstranjevanju kamnite bloke dokumentirati, številčiti in skladiščiti ter ponovno pozidati na obstoječe pozicije </t>
  </si>
  <si>
    <t>Odstranjevanje in ponovna pozidava velikih obstoječih obdelanih nestabilnih kamnov na vrhu obzidja Vhodnega stolpa</t>
  </si>
  <si>
    <t>PROJEKTANTSKI NADZOR (2% A+B)</t>
  </si>
  <si>
    <t>*/1</t>
  </si>
  <si>
    <t>*/2</t>
  </si>
  <si>
    <t xml:space="preserve">Zemeljska dela, ki predstavljajo večinoma odkop in odvoz izkopanega materiala, služijo za omogočanje statične sanacije in arheoloških izkopavanj ter omogočajo arhitekturne zamisli bodočega terena na tem delu Ljubljanskega gradu in njegove Bastije z željo po čim boljšem približku nekdanje srednjeveške ureditve. </t>
  </si>
  <si>
    <t>Razvrščanje geoloških materialov pri zemeljskih delih obravnava v RS več dokumentov: Razpisovalci so upoštevali Tehnične specifikacije TSPI-PG.05.201 in smernice za razvrščanje zemljin in kamnin v skupine materialov s podobnimi lastnostmi ter Tehnično specifikacijo TSG-211 (212)-004:2023, ki jo je izdalo Ministrstvo za infrastrukturo RS kot Razvrščanje materialov pri zemeljskih delih.</t>
  </si>
  <si>
    <t>*/3</t>
  </si>
  <si>
    <t>*/4</t>
  </si>
  <si>
    <t xml:space="preserve">ZEMELJSKA DELA </t>
  </si>
  <si>
    <r>
      <t xml:space="preserve">Ponudnik stroške iz poglavja </t>
    </r>
    <r>
      <rPr>
        <b/>
        <sz val="10"/>
        <rFont val="Arial Narrow"/>
        <family val="2"/>
        <charset val="238"/>
      </rPr>
      <t>SPLOŠNO, OPOMBE ter DRUGA POJASNILA in ZAHTEVE</t>
    </r>
    <r>
      <rPr>
        <sz val="10"/>
        <rFont val="Arial Narrow"/>
        <family val="2"/>
        <charset val="238"/>
      </rPr>
      <t xml:space="preserve"> 
vrednoti za celotno poglavje skupaj!</t>
    </r>
  </si>
  <si>
    <t>Ponudba mora upoštevati stroške dela zaradi izvajanja statičnh in arheoloških del načeloma izven odpiralnega časa Gradu in njegovih najemnikov, kar pomeni predvsem pri hrupnih delih pretežno nočno ali zgodnje jutranje delo!
Ponudnik mora upoštevati način in tehnologijo rušenja, odkopa in odvoza materiala, ki omogoča nemoteno obratovanje Ljubljanskega gradu! Ponudnik mora upoštevati izvajanje logistike odvoza materiala z manjšimi enotami zaradi konfiguracije terena in z nekonvencionalnimi metodami (tekoči trakovi ali temu primerna nakladalna tehnika in logistika)</t>
  </si>
  <si>
    <t>Stroške nakladanja in razkladanja odvoza odpadkov in ostalega materiala na stalno deponijo izvajalca, razkladanje, morebitno razgrinjanje ter plačila vseh dovoljenj in potrebne komunalne in energetske pristojbine na deponiji.</t>
  </si>
  <si>
    <t>Stroške uradnega geodeta pri zakoličbi objekta, določitvi kote temeljenja, obiske geodeta med gradnjo pri kontroli posedkov ter izdelavi uradnega posnetka izvedenega stanja s podzemnim katastrom, izdelave moebitne parcelacije ter pripravo potrebne dokumentacije za vpis v zemljiško knjigo.</t>
  </si>
  <si>
    <t>Stroške morebitnega ogrevanja in razvlaževanja prostorov med gradnjo, vse potrebne dodatke v beton in vezne materiale v primeru izvedbe objekta pozimi oz. pri nižjih temperaturah.</t>
  </si>
  <si>
    <t>Upoštevanje določil Varnostnega načrta in sodelovanje s koordinatorjem za varstvo pri delu na gradbišču.</t>
  </si>
  <si>
    <t>Pridobivanje vseh potrebnih soglasij in mnenj, vse meritve kakovosti in projektiranih parametrov vgrajenih materialov in naprav, vsa atestna dokumentacija, garancije in potrdila o vgrajenih materialih ter po potrebi izvedba kompletnega tehničnega pregleda s pripravo kompletne tehnične dokumentacije za tehnični pregled.</t>
  </si>
  <si>
    <t>Predajo vseh v načrte vnešenih sprememb med gradnjo (potrjenih s strani odgovornega vodje projekta, odgovornega projektanta in odgovornega nadzornika) za potrebe izdelave Projekta izvedenih del (PID).</t>
  </si>
  <si>
    <t>Pridobivanja internih meritev kakovosti vgrajenih materialov, atesti, garancije in potrdila vgrajenih materialov v pripravi dela prevzemnika del.</t>
  </si>
  <si>
    <t>Morebitne stroški povezani s predstavitvami posameznih predvidenih in vgrajenih materialov naročniku.</t>
  </si>
  <si>
    <t>Stroške, ki nastanejo zaradi prilagajanja časovnega načrta izvedbe glede na obstoječe stanje.</t>
  </si>
  <si>
    <t>Izdelavo vseh v tehničnem poročilu, grafičnih prilogah in popisu navedenih vzorcev.</t>
  </si>
  <si>
    <t>Stroške izdelave vzorcev v primernem merilu na zahtevo odgovornega projektanta.</t>
  </si>
  <si>
    <t>Vzorce potrdi odgovorni projektant, strokovni nadzor in predstavnik naročnika oz. investitorja. Vgradnja ali izvedba delov objekta, za katere je potrebno izdelati vzorce, brez pisne potrditve ni dovoljena.</t>
  </si>
  <si>
    <t>Vsi INOX elementi (četudi ni v načrtu ali popisu GOI del posebej označeno) morajo biti najmanj AlSi 316L (1.4404), vsi JEKOR (Corten) elementi najman kakovostnega razreda S325J2W in morajo biti končno pasivizirani.</t>
  </si>
  <si>
    <t>Organizacija delovišča skladno z Uredbo o zagotavljanju varnosti in zdravja pri delu na začasnih in pomičnih gradbiščih Ur.l. RS, Št.: 83/05 in 43/11 - ZVZD-1: 
 a. ograditev in označitev gradbišča s panoji in PVC mrežo,                                                                
 b. napisna tabla,                                                      
 c. gradbiščni priključek elektrike,                                            
 d. gradbiščni priključek vode,                                                                  
 e. grobo in fino tekoče čiščenje gradbišča in gradbiščnih poti v času gradnje in po zaključku del,                                                                         
 f. dobava in postavitev kontejnerja za gradbišče.                                                            
                                                                                        Pavšal:</t>
  </si>
  <si>
    <t>Na podlagi priložene skice, ki je natančneje opredeljena v Tehničnem poročilu in Projektni dokumentaciji AMBIENT št. projekta 1135/2025, so razvidni predvideni volumni odkopa v raščenem terenu in v nadaljevanju popisa predvidene okvirne kategorizacije. Ponudniki morajo upoštevati obstoječe in nove plastnice (izohipse) po tem projektu pri upoštevanju težavnosti odkopa in logistike z odkopanim materialom vse do deponije v skladu z Zakonom.</t>
  </si>
  <si>
    <t>Zaščititi skalni teren z mat utrjevalnim premazom n.p. SILRES BS OH 100 Wacker ali ustrezno</t>
  </si>
  <si>
    <t>Izdelava AB vezi na zaključkih zidov stolpa zgoraj in temeljih ter podbetoniranje notranjega zidu - kompletno z enostranskim in/ali  obojestranskim opaženjem, armaturo, vgradnjo in betonom C35/45 XC4/XD3 CI D max 16 S4 z dodatki Cementol B za pospešeno strjevanje in morebitno betoniranje pri nizkih temperaturah.</t>
  </si>
  <si>
    <t>B.1</t>
  </si>
  <si>
    <t>IZDELAVA PID (Izdelava po končani FAZI 2. Obnove in dokončanja Bastije)</t>
  </si>
  <si>
    <t>OPOMBA:</t>
  </si>
  <si>
    <t>Arheološka dela niso predmet ponudbe</t>
  </si>
  <si>
    <t>PONUDNIK:</t>
  </si>
  <si>
    <t>Ljubljanski grad
Obnova in dokončanje Bastije - FAZA 1.</t>
  </si>
  <si>
    <t xml:space="preserve">RAZPISNA DOKUMENTACIJA - POPIS DEL za ponudbo                   </t>
  </si>
  <si>
    <t>ŽIG:</t>
  </si>
  <si>
    <t>DATUM:</t>
  </si>
  <si>
    <t>PODPIS:</t>
  </si>
  <si>
    <t>in so navedena zgolj informativno zaradi vpogleda v potrebno sodelovanje ponudnika z arheologi.</t>
  </si>
  <si>
    <t xml:space="preserve">  + 22%  DDV: </t>
  </si>
  <si>
    <t>ZEMELJSKA DELA (v dogovoru s statiki in/ali arheologi ter projektanti)</t>
  </si>
  <si>
    <t>ZEMELJSKA DELA (v dogovoru s statiki in/ali arheologi)</t>
  </si>
  <si>
    <t xml:space="preserve">AMBIENT in KONSTAT BIRO - Projektna dokumentacija PZI -  STATIČNA SANACIJA - št.proj. 01/25 - April 2025           </t>
  </si>
  <si>
    <t>Sistemsko injektiranje zidov Vhodnega stolpa in zunanje kamnite obloge z injektirno maso na osnovi cementa in pod tlakom 0,5 bar. Pozornost na meteorološke pogoje iz Tehničnega lista injektirne mase.</t>
  </si>
  <si>
    <t>OPOMBA: Glej tudi Tehnično poročilo PZI Statična sanacija - Edvard Štok, KONSTAT BIRO d.o.o., April 2025</t>
  </si>
  <si>
    <t>OPOMBA: Arheološka dela niso predmet ponudbe in so navedena zgolj informativno zaradi vpogleda v potrebno sodelovanje ponudnika z arheologi!</t>
  </si>
  <si>
    <t>Dobava in vgradnja Diwydag sider ø32 mm in zalivanje z injektirno maso. Pozornost na meteorološke pogoje iz Tehničnega lista zalivnega materiala.</t>
  </si>
  <si>
    <t>Rušenje dela Plečnikove kamnite obloge za izvedbo južnega vhoda, s podpiranjem obloge, in izrez z diamantno žago ter izvedba okvirja iz jekor profilov. Jekor zgibani profili bodo določeni po odkopu vhodnega portala, upoštevati 100 kg jekor zgibane pločevine.</t>
  </si>
  <si>
    <t>Odstranitev obstoječe vegetacije na območju 2 m na vsako stran krilnih sten oz. območja meje projekta, vključno z odstranitvijo treh večjih dreves.
Odvoz odpadnega materiala na deponijo, skupaj s plačilom vseh pristojbin za trajno deponiranje materiala. V primeru odprodaje poračun s stroški.</t>
  </si>
  <si>
    <t>Brez temeljitega ogleda lokacije in posveta z razpisovalci projekta »Ljubljanski grad - Obnova in dokončanje Bastije - faza 1.« bo izdelava kakovostne ponudba za opravljanje zemeljskih del izredno težavna in verjetno polna bodočih nesoglasij.</t>
  </si>
  <si>
    <t>Prefugiranje zunanjega in notranjega dela obzidja in Vhodnega stolpa s fugirno maso. Fuge morajo biti čim tanjše in poglobljene, predhodno mora biti izdelan vzorec, ki ga potrdita projektantski in arheološki nadzor. Obračun po m2 kamnitega zidu.</t>
  </si>
  <si>
    <t xml:space="preserve">Rušenje Kaznilniškega zidu (Francoski prezid) na delu predvidene odprtine, po injektiranju in utrjevanju, in izrez 2x z diamantno žago na način, ki je na Ljubljanskem gradu že prezentiran </t>
  </si>
  <si>
    <t>Sanacija dveh gotskih portalov in niš v nadstropju stolpa s klesanjem in vgradnjo novih kamnov iz (verjetno) lehnjaka.</t>
  </si>
  <si>
    <t>Ostali ročno-strojni odkop materiala 3. in  4. kategorije, niveliranje, priprave za opaženje, začasno urejanje, ..., vse v dogovoru s statiki in/ali arheologi, odvozi na deponijo izvajalca, obračun po količini odkopanega raščenega terena na podlagi prevoznice in plačanih pristojbin ter morebitne nadaljnje uporabe</t>
  </si>
  <si>
    <t>Nadzidava (dobava in vgradnja) dela razgibanih vrhov kamnitih zidov Vhodnega stolpa do enotne poravnane višine, kot podlaga za izvedbo AB vezi. Kamnita obzidava in nadzidava pod in ob AB vezjo mora biti izvedena v enaki strukturi in materialu, kot je originalni zid Vhodnega stolpa, dela izvajati pod projektantskim in arheološkim ter konservatorskim nadzorom.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</si>
</sst>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_);[Red]\(&quot;$&quot;#,##0.00\)"/>
    <numFmt numFmtId="165" formatCode="#,##0.00\ &quot;€&quot;"/>
  </numFmts>
  <fonts count="49">
    <font>
      <sz val="10"/>
      <name val="Arial CE"/>
      <charset val="238"/>
    </font>
    <font>
      <sz val="8"/>
      <name val="Arial CE"/>
      <charset val="238"/>
    </font>
    <font>
      <sz val="10"/>
      <name val="Arial"/>
      <family val="2"/>
      <charset val="238"/>
    </font>
    <font>
      <sz val="10"/>
      <name val="Arial CE"/>
      <family val="2"/>
      <charset val="238"/>
    </font>
    <font>
      <sz val="10"/>
      <name val="Arial CE"/>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font>
    <font>
      <sz val="10"/>
      <name val="MS Sans Serif"/>
      <family val="2"/>
    </font>
    <font>
      <sz val="9"/>
      <name val="Futura Prins"/>
    </font>
    <font>
      <sz val="9"/>
      <name val="Futura Prins"/>
      <charset val="238"/>
    </font>
    <font>
      <sz val="11"/>
      <name val="Futura Prins"/>
    </font>
    <font>
      <u/>
      <sz val="10"/>
      <color indexed="12"/>
      <name val="MS Sans Serif"/>
      <family val="2"/>
    </font>
    <font>
      <sz val="11"/>
      <color theme="1"/>
      <name val="Calibri"/>
      <family val="2"/>
      <charset val="238"/>
      <scheme val="minor"/>
    </font>
    <font>
      <sz val="10"/>
      <name val="Arial Narrow"/>
      <family val="2"/>
      <charset val="238"/>
    </font>
    <font>
      <u/>
      <sz val="10"/>
      <name val="Arial Narrow"/>
      <family val="2"/>
      <charset val="238"/>
    </font>
    <font>
      <b/>
      <sz val="12"/>
      <name val="Arial Narrow"/>
      <family val="2"/>
      <charset val="238"/>
    </font>
    <font>
      <sz val="12"/>
      <name val="Arial Narrow"/>
      <family val="2"/>
      <charset val="238"/>
    </font>
    <font>
      <sz val="11"/>
      <name val="Arial Narrow"/>
      <family val="2"/>
      <charset val="238"/>
    </font>
    <font>
      <b/>
      <sz val="14"/>
      <name val="Arial Narrow"/>
      <family val="2"/>
      <charset val="238"/>
    </font>
    <font>
      <b/>
      <sz val="10"/>
      <name val="Arial Narrow"/>
      <family val="2"/>
      <charset val="238"/>
    </font>
    <font>
      <b/>
      <sz val="11"/>
      <name val="Arial Narrow"/>
      <family val="2"/>
      <charset val="238"/>
    </font>
    <font>
      <sz val="10"/>
      <name val="Helv"/>
    </font>
    <font>
      <b/>
      <sz val="10"/>
      <color indexed="48"/>
      <name val="Arial Narrow"/>
      <family val="2"/>
      <charset val="238"/>
    </font>
    <font>
      <sz val="12"/>
      <color indexed="48"/>
      <name val="Arial Narrow"/>
      <family val="2"/>
      <charset val="238"/>
    </font>
    <font>
      <sz val="10"/>
      <color indexed="48"/>
      <name val="Arial Narrow"/>
      <family val="2"/>
      <charset val="238"/>
    </font>
    <font>
      <sz val="10"/>
      <color rgb="FF000000"/>
      <name val="Arial Narrow"/>
      <family val="2"/>
      <charset val="238"/>
    </font>
    <font>
      <sz val="10"/>
      <color indexed="10"/>
      <name val="Arial Narrow"/>
      <family val="2"/>
      <charset val="238"/>
    </font>
    <font>
      <i/>
      <sz val="11"/>
      <color rgb="FF7F7F7F"/>
      <name val="Calibri"/>
      <family val="2"/>
      <charset val="238"/>
      <scheme val="minor"/>
    </font>
    <font>
      <b/>
      <sz val="10"/>
      <color indexed="10"/>
      <name val="Arial Narrow"/>
      <family val="2"/>
      <charset val="238"/>
    </font>
    <font>
      <b/>
      <sz val="10"/>
      <color indexed="8"/>
      <name val="Arial Narrow"/>
      <family val="2"/>
      <charset val="238"/>
    </font>
    <font>
      <sz val="14"/>
      <name val="Arial Narrow"/>
      <family val="2"/>
      <charset val="238"/>
    </font>
    <font>
      <sz val="11"/>
      <color rgb="FFC00000"/>
      <name val="Arial Narrow"/>
      <family val="2"/>
      <charset val="238"/>
    </font>
    <font>
      <sz val="9"/>
      <name val="Arial Narrow"/>
      <family val="2"/>
      <charset val="238"/>
    </font>
    <font>
      <sz val="12"/>
      <name val="Arial CE"/>
      <charset val="238"/>
    </font>
    <font>
      <sz val="8"/>
      <name val="Arial Narrow"/>
      <family val="2"/>
      <charset val="238"/>
    </font>
    <font>
      <sz val="11"/>
      <color indexed="10"/>
      <name val="Arial Narrow"/>
      <family val="2"/>
      <charset val="238"/>
    </font>
    <font>
      <b/>
      <sz val="11"/>
      <color indexed="8"/>
      <name val="Arial Narrow"/>
      <family val="2"/>
      <charset val="238"/>
    </font>
    <font>
      <sz val="11"/>
      <color indexed="48"/>
      <name val="Arial Narrow"/>
      <family val="2"/>
      <charset val="238"/>
    </font>
    <font>
      <b/>
      <sz val="11"/>
      <color indexed="48"/>
      <name val="Arial Narrow"/>
      <family val="2"/>
      <charset val="238"/>
    </font>
    <font>
      <b/>
      <sz val="11"/>
      <color rgb="FFC00000"/>
      <name val="Arial Narrow"/>
      <family val="2"/>
      <charset val="238"/>
    </font>
    <font>
      <b/>
      <sz val="11"/>
      <name val="Arial CE"/>
      <charset val="238"/>
    </font>
    <font>
      <b/>
      <sz val="10"/>
      <name val="Arial CE"/>
      <charset val="238"/>
    </font>
    <font>
      <sz val="11"/>
      <color indexed="8"/>
      <name val="Arial Narrow"/>
      <family val="2"/>
      <charset val="238"/>
    </font>
  </fonts>
  <fills count="2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style="double">
        <color indexed="64"/>
      </top>
      <bottom/>
      <diagonal/>
    </border>
    <border>
      <left/>
      <right/>
      <top style="thin">
        <color indexed="64"/>
      </top>
      <bottom/>
      <diagonal/>
    </border>
  </borders>
  <cellStyleXfs count="6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4" borderId="0" applyNumberFormat="0" applyBorder="0" applyAlignment="0" applyProtection="0"/>
    <xf numFmtId="0" fontId="15" fillId="0" borderId="1" applyAlignment="0"/>
    <xf numFmtId="0" fontId="14" fillId="0" borderId="1" applyAlignment="0"/>
    <xf numFmtId="0" fontId="14" fillId="0" borderId="1">
      <alignment vertical="top" wrapText="1"/>
    </xf>
    <xf numFmtId="0" fontId="8" fillId="4" borderId="0" applyNumberFormat="0" applyBorder="0" applyAlignment="0" applyProtection="0"/>
    <xf numFmtId="0" fontId="17" fillId="0" borderId="0" applyNumberFormat="0" applyFill="0" applyBorder="0" applyAlignment="0" applyProtection="0">
      <alignment vertical="top"/>
      <protection locked="0"/>
    </xf>
    <xf numFmtId="0" fontId="9" fillId="16" borderId="2"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2" fillId="0" borderId="0"/>
    <xf numFmtId="0" fontId="13" fillId="0" borderId="0">
      <alignment vertical="top"/>
    </xf>
    <xf numFmtId="0" fontId="13" fillId="0" borderId="0"/>
    <xf numFmtId="0" fontId="12" fillId="0" borderId="0">
      <alignment wrapText="1"/>
    </xf>
    <xf numFmtId="0" fontId="2" fillId="0" borderId="0"/>
    <xf numFmtId="0" fontId="5" fillId="0" borderId="0"/>
    <xf numFmtId="0" fontId="2" fillId="0" borderId="0"/>
    <xf numFmtId="0" fontId="2" fillId="0" borderId="0"/>
    <xf numFmtId="0" fontId="3" fillId="0" borderId="0"/>
    <xf numFmtId="0" fontId="18" fillId="0" borderId="0"/>
    <xf numFmtId="0" fontId="11" fillId="0" borderId="0" applyNumberFormat="0" applyFill="0" applyBorder="0" applyAlignment="0" applyProtection="0"/>
    <xf numFmtId="0" fontId="9" fillId="16" borderId="2" applyNumberFormat="0" applyAlignment="0" applyProtection="0"/>
    <xf numFmtId="49" fontId="16" fillId="17" borderId="3">
      <alignment horizontal="center" vertical="top" wrapText="1"/>
    </xf>
    <xf numFmtId="0" fontId="3" fillId="0" borderId="0"/>
    <xf numFmtId="0" fontId="10" fillId="0" borderId="0" applyNumberFormat="0" applyFill="0" applyBorder="0" applyAlignment="0" applyProtection="0"/>
    <xf numFmtId="164" fontId="13" fillId="0" borderId="0" applyFont="0" applyFill="0" applyBorder="0" applyAlignment="0" applyProtection="0"/>
    <xf numFmtId="40" fontId="13" fillId="0" borderId="0" applyFont="0" applyFill="0" applyBorder="0" applyAlignment="0" applyProtection="0"/>
    <xf numFmtId="0" fontId="11" fillId="0" borderId="0" applyNumberFormat="0" applyFill="0" applyBorder="0" applyAlignment="0" applyProtection="0"/>
    <xf numFmtId="0" fontId="4" fillId="0" borderId="0"/>
    <xf numFmtId="1" fontId="27" fillId="0" borderId="0"/>
    <xf numFmtId="0" fontId="33" fillId="0" borderId="0" applyNumberFormat="0" applyFill="0" applyBorder="0" applyAlignment="0" applyProtection="0"/>
  </cellStyleXfs>
  <cellXfs count="339">
    <xf numFmtId="0" fontId="0" fillId="0" borderId="0" xfId="0"/>
    <xf numFmtId="0" fontId="19" fillId="0" borderId="0" xfId="50" applyFont="1" applyAlignment="1">
      <alignment horizontal="left" vertical="top" wrapText="1"/>
    </xf>
    <xf numFmtId="4" fontId="19" fillId="0" borderId="0" xfId="50" applyNumberFormat="1" applyFont="1" applyAlignment="1">
      <alignment horizontal="right"/>
    </xf>
    <xf numFmtId="4" fontId="19" fillId="0" borderId="0" xfId="52" applyNumberFormat="1" applyFont="1"/>
    <xf numFmtId="0" fontId="19" fillId="0" borderId="0" xfId="50" applyFont="1" applyAlignment="1">
      <alignment horizontal="center" vertical="top"/>
    </xf>
    <xf numFmtId="0" fontId="19" fillId="0" borderId="0" xfId="50" applyFont="1" applyAlignment="1">
      <alignment horizontal="left" vertical="top"/>
    </xf>
    <xf numFmtId="0" fontId="19" fillId="0" borderId="0" xfId="50" applyFont="1"/>
    <xf numFmtId="4" fontId="19" fillId="0" borderId="0" xfId="50" applyNumberFormat="1" applyFont="1"/>
    <xf numFmtId="0" fontId="25" fillId="0" borderId="0" xfId="50" applyFont="1"/>
    <xf numFmtId="0" fontId="19" fillId="0" borderId="0" xfId="50" applyFont="1" applyAlignment="1">
      <alignment horizontal="right"/>
    </xf>
    <xf numFmtId="0" fontId="23" fillId="0" borderId="5" xfId="50" applyFont="1" applyBorder="1"/>
    <xf numFmtId="0" fontId="23" fillId="0" borderId="5" xfId="50" quotePrefix="1" applyFont="1" applyBorder="1" applyAlignment="1">
      <alignment horizontal="left"/>
    </xf>
    <xf numFmtId="0" fontId="26" fillId="0" borderId="0" xfId="50" applyFont="1"/>
    <xf numFmtId="0" fontId="23" fillId="0" borderId="0" xfId="50" applyFont="1"/>
    <xf numFmtId="4" fontId="23" fillId="0" borderId="0" xfId="50" applyNumberFormat="1" applyFont="1"/>
    <xf numFmtId="0" fontId="23" fillId="0" borderId="0" xfId="50" applyFont="1" applyAlignment="1">
      <alignment horizontal="center"/>
    </xf>
    <xf numFmtId="0" fontId="23" fillId="0" borderId="0" xfId="50" quotePrefix="1" applyFont="1" applyAlignment="1">
      <alignment horizontal="left" vertical="top"/>
    </xf>
    <xf numFmtId="0" fontId="19" fillId="0" borderId="0" xfId="50" applyFont="1" applyAlignment="1">
      <alignment horizontal="center"/>
    </xf>
    <xf numFmtId="0" fontId="19" fillId="0" borderId="0" xfId="50" applyFont="1" applyAlignment="1">
      <alignment horizontal="left"/>
    </xf>
    <xf numFmtId="165" fontId="19" fillId="0" borderId="0" xfId="50" applyNumberFormat="1" applyFont="1" applyAlignment="1">
      <alignment horizontal="center"/>
    </xf>
    <xf numFmtId="4" fontId="19" fillId="0" borderId="0" xfId="50" applyNumberFormat="1" applyFont="1" applyAlignment="1">
      <alignment horizontal="center"/>
    </xf>
    <xf numFmtId="0" fontId="24" fillId="0" borderId="0" xfId="50" applyFont="1"/>
    <xf numFmtId="0" fontId="25" fillId="0" borderId="5" xfId="50" applyFont="1" applyBorder="1" applyAlignment="1">
      <alignment horizontal="center"/>
    </xf>
    <xf numFmtId="49" fontId="23" fillId="0" borderId="5" xfId="50" applyNumberFormat="1" applyFont="1" applyBorder="1"/>
    <xf numFmtId="0" fontId="25" fillId="0" borderId="5" xfId="50" applyFont="1" applyBorder="1"/>
    <xf numFmtId="0" fontId="25" fillId="0" borderId="5" xfId="50" applyFont="1" applyBorder="1" applyAlignment="1">
      <alignment horizontal="left"/>
    </xf>
    <xf numFmtId="0" fontId="25" fillId="0" borderId="0" xfId="50" applyFont="1" applyAlignment="1">
      <alignment horizontal="center" vertical="top"/>
    </xf>
    <xf numFmtId="0" fontId="25" fillId="0" borderId="0" xfId="50" applyFont="1" applyAlignment="1">
      <alignment vertical="top"/>
    </xf>
    <xf numFmtId="0" fontId="19" fillId="0" borderId="0" xfId="50" applyFont="1" applyAlignment="1">
      <alignment vertical="top"/>
    </xf>
    <xf numFmtId="0" fontId="19" fillId="0" borderId="0" xfId="50" applyFont="1" applyAlignment="1">
      <alignment horizontal="right" vertical="top"/>
    </xf>
    <xf numFmtId="165" fontId="19" fillId="0" borderId="0" xfId="50" applyNumberFormat="1" applyFont="1" applyAlignment="1">
      <alignment horizontal="center" vertical="top"/>
    </xf>
    <xf numFmtId="4" fontId="25" fillId="0" borderId="0" xfId="50" applyNumberFormat="1" applyFont="1" applyAlignment="1">
      <alignment horizontal="center" vertical="top"/>
    </xf>
    <xf numFmtId="0" fontId="19" fillId="0" borderId="0" xfId="50" quotePrefix="1" applyFont="1" applyAlignment="1">
      <alignment horizontal="left" vertical="top"/>
    </xf>
    <xf numFmtId="17" fontId="19" fillId="0" borderId="0" xfId="50" applyNumberFormat="1" applyFont="1" applyAlignment="1">
      <alignment horizontal="right" vertical="top"/>
    </xf>
    <xf numFmtId="0" fontId="23" fillId="0" borderId="0" xfId="50" applyFont="1" applyAlignment="1">
      <alignment horizontal="center" vertical="top"/>
    </xf>
    <xf numFmtId="4" fontId="19" fillId="0" borderId="0" xfId="50" applyNumberFormat="1" applyFont="1" applyAlignment="1">
      <alignment horizontal="center" vertical="top"/>
    </xf>
    <xf numFmtId="0" fontId="23" fillId="0" borderId="0" xfId="50" applyFont="1" applyAlignment="1">
      <alignment vertical="top"/>
    </xf>
    <xf numFmtId="0" fontId="19" fillId="0" borderId="5" xfId="50" applyFont="1" applyBorder="1"/>
    <xf numFmtId="165" fontId="23" fillId="0" borderId="0" xfId="50" applyNumberFormat="1" applyFont="1" applyAlignment="1">
      <alignment horizontal="right" vertical="center"/>
    </xf>
    <xf numFmtId="4" fontId="23" fillId="0" borderId="0" xfId="50" applyNumberFormat="1" applyFont="1" applyAlignment="1">
      <alignment horizontal="right" vertical="center"/>
    </xf>
    <xf numFmtId="165" fontId="23" fillId="0" borderId="0" xfId="50" applyNumberFormat="1" applyFont="1"/>
    <xf numFmtId="0" fontId="23" fillId="0" borderId="0" xfId="50" applyFont="1" applyAlignment="1">
      <alignment horizontal="left" vertical="center"/>
    </xf>
    <xf numFmtId="0" fontId="23" fillId="0" borderId="0" xfId="50" applyFont="1" applyAlignment="1">
      <alignment vertical="center"/>
    </xf>
    <xf numFmtId="0" fontId="19" fillId="0" borderId="0" xfId="50" applyFont="1" applyAlignment="1">
      <alignment horizontal="left" vertical="center"/>
    </xf>
    <xf numFmtId="0" fontId="19" fillId="0" borderId="0" xfId="50" applyFont="1" applyAlignment="1">
      <alignment vertical="center"/>
    </xf>
    <xf numFmtId="165" fontId="19" fillId="0" borderId="0" xfId="50" applyNumberFormat="1" applyFont="1"/>
    <xf numFmtId="49" fontId="19" fillId="0" borderId="0" xfId="64" applyNumberFormat="1" applyFont="1" applyAlignment="1">
      <alignment horizontal="center"/>
    </xf>
    <xf numFmtId="0" fontId="19" fillId="0" borderId="0" xfId="64" applyFont="1" applyAlignment="1">
      <alignment wrapText="1"/>
    </xf>
    <xf numFmtId="4" fontId="19" fillId="0" borderId="0" xfId="64" applyNumberFormat="1" applyFont="1" applyAlignment="1">
      <alignment horizontal="right"/>
    </xf>
    <xf numFmtId="4" fontId="19" fillId="0" borderId="0" xfId="64" applyNumberFormat="1" applyFont="1"/>
    <xf numFmtId="0" fontId="19" fillId="0" borderId="0" xfId="64" applyFont="1"/>
    <xf numFmtId="0" fontId="24" fillId="0" borderId="0" xfId="64" applyFont="1" applyAlignment="1">
      <alignment wrapText="1"/>
    </xf>
    <xf numFmtId="49" fontId="19" fillId="0" borderId="0" xfId="64" applyNumberFormat="1" applyFont="1" applyAlignment="1">
      <alignment horizontal="center" vertical="top"/>
    </xf>
    <xf numFmtId="0" fontId="25"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left" vertical="top" wrapText="1"/>
    </xf>
    <xf numFmtId="0" fontId="19" fillId="0" borderId="0" xfId="64" applyFont="1" applyAlignment="1">
      <alignment horizontal="center"/>
    </xf>
    <xf numFmtId="49" fontId="19" fillId="0" borderId="0" xfId="64" applyNumberFormat="1" applyFont="1" applyAlignment="1">
      <alignment horizontal="left" vertical="top" wrapText="1"/>
    </xf>
    <xf numFmtId="0" fontId="22" fillId="0" borderId="0" xfId="64" applyFont="1" applyAlignment="1">
      <alignment horizontal="center"/>
    </xf>
    <xf numFmtId="4" fontId="30" fillId="0" borderId="0" xfId="65" applyNumberFormat="1" applyFont="1"/>
    <xf numFmtId="4" fontId="30" fillId="0" borderId="0" xfId="65" applyNumberFormat="1" applyFont="1" applyProtection="1">
      <protection locked="0"/>
    </xf>
    <xf numFmtId="0" fontId="30" fillId="0" borderId="0" xfId="0" applyFont="1"/>
    <xf numFmtId="4" fontId="28" fillId="0" borderId="0" xfId="65" applyNumberFormat="1" applyFont="1" applyProtection="1">
      <protection locked="0"/>
    </xf>
    <xf numFmtId="4" fontId="30" fillId="0" borderId="0" xfId="0" applyNumberFormat="1" applyFont="1"/>
    <xf numFmtId="4" fontId="30" fillId="0" borderId="0" xfId="0" applyNumberFormat="1" applyFont="1" applyProtection="1">
      <protection locked="0"/>
    </xf>
    <xf numFmtId="0" fontId="22" fillId="0" borderId="0" xfId="64" applyFont="1" applyAlignment="1">
      <alignment wrapText="1"/>
    </xf>
    <xf numFmtId="49" fontId="24" fillId="0" borderId="0" xfId="64" applyNumberFormat="1" applyFont="1" applyAlignment="1">
      <alignment horizontal="center"/>
    </xf>
    <xf numFmtId="4" fontId="19" fillId="18" borderId="6" xfId="64" applyNumberFormat="1" applyFont="1" applyFill="1" applyBorder="1"/>
    <xf numFmtId="4" fontId="19" fillId="18" borderId="6" xfId="64" applyNumberFormat="1" applyFont="1" applyFill="1" applyBorder="1" applyAlignment="1">
      <alignment horizontal="right"/>
    </xf>
    <xf numFmtId="4" fontId="19" fillId="18" borderId="6" xfId="64" applyNumberFormat="1" applyFont="1" applyFill="1" applyBorder="1" applyAlignment="1">
      <alignment horizontal="right" vertical="center"/>
    </xf>
    <xf numFmtId="4" fontId="19" fillId="18" borderId="6" xfId="64" applyNumberFormat="1" applyFont="1" applyFill="1" applyBorder="1" applyAlignment="1">
      <alignment vertical="center"/>
    </xf>
    <xf numFmtId="0" fontId="19" fillId="0" borderId="0" xfId="64" applyFont="1" applyAlignment="1">
      <alignment vertical="center"/>
    </xf>
    <xf numFmtId="0" fontId="22" fillId="18" borderId="6" xfId="64" applyFont="1" applyFill="1" applyBorder="1" applyAlignment="1">
      <alignment horizontal="center" vertical="center"/>
    </xf>
    <xf numFmtId="0" fontId="22" fillId="18" borderId="6" xfId="64" applyFont="1" applyFill="1" applyBorder="1" applyAlignment="1">
      <alignment horizontal="center"/>
    </xf>
    <xf numFmtId="0" fontId="29" fillId="0" borderId="0" xfId="0" applyFont="1" applyAlignment="1">
      <alignment horizontal="center"/>
    </xf>
    <xf numFmtId="49" fontId="24" fillId="18" borderId="6" xfId="64" applyNumberFormat="1" applyFont="1" applyFill="1" applyBorder="1" applyAlignment="1">
      <alignment horizontal="center"/>
    </xf>
    <xf numFmtId="0" fontId="24" fillId="18" borderId="6" xfId="64" applyFont="1" applyFill="1" applyBorder="1" applyAlignment="1">
      <alignment wrapText="1"/>
    </xf>
    <xf numFmtId="0" fontId="19" fillId="0" borderId="4" xfId="50" quotePrefix="1" applyFont="1" applyBorder="1" applyAlignment="1">
      <alignment horizontal="center" vertical="top"/>
    </xf>
    <xf numFmtId="0" fontId="19" fillId="0" borderId="4" xfId="50" applyFont="1" applyBorder="1" applyAlignment="1">
      <alignment vertical="center"/>
    </xf>
    <xf numFmtId="0" fontId="19" fillId="0" borderId="4" xfId="50" applyFont="1" applyBorder="1" applyAlignment="1">
      <alignment horizontal="center" vertical="center"/>
    </xf>
    <xf numFmtId="4" fontId="19" fillId="0" borderId="4" xfId="50" applyNumberFormat="1" applyFont="1" applyBorder="1" applyAlignment="1">
      <alignment horizontal="center" vertical="center"/>
    </xf>
    <xf numFmtId="4" fontId="19" fillId="0" borderId="4" xfId="51" applyNumberFormat="1" applyFont="1" applyBorder="1" applyAlignment="1">
      <alignment horizontal="center" vertical="center"/>
    </xf>
    <xf numFmtId="0" fontId="19" fillId="0" borderId="0" xfId="0" applyFont="1"/>
    <xf numFmtId="0" fontId="19" fillId="0" borderId="0" xfId="0" applyFont="1" applyAlignment="1">
      <alignment horizontal="left" wrapText="1"/>
    </xf>
    <xf numFmtId="0" fontId="20" fillId="0" borderId="0" xfId="50" quotePrefix="1" applyFont="1" applyAlignment="1">
      <alignment horizontal="left" vertical="top"/>
    </xf>
    <xf numFmtId="1" fontId="19" fillId="0" borderId="0" xfId="50" applyNumberFormat="1" applyFont="1" applyAlignment="1">
      <alignment horizontal="left" vertical="top"/>
    </xf>
    <xf numFmtId="4" fontId="19" fillId="0" borderId="0" xfId="0" applyNumberFormat="1" applyFont="1"/>
    <xf numFmtId="4" fontId="19" fillId="0" borderId="0" xfId="0" applyNumberFormat="1" applyFont="1" applyAlignment="1">
      <alignment horizontal="right"/>
    </xf>
    <xf numFmtId="49" fontId="19" fillId="0" borderId="0" xfId="0" applyNumberFormat="1" applyFont="1" applyAlignment="1">
      <alignment horizontal="left" vertical="top" wrapText="1"/>
    </xf>
    <xf numFmtId="0" fontId="19" fillId="0" borderId="0" xfId="0" applyFont="1" applyAlignment="1">
      <alignment horizontal="left"/>
    </xf>
    <xf numFmtId="0" fontId="19" fillId="0" borderId="0" xfId="66" applyFont="1" applyBorder="1" applyAlignment="1">
      <alignment vertical="top" wrapText="1"/>
    </xf>
    <xf numFmtId="0" fontId="19" fillId="0" borderId="0" xfId="66" applyFont="1" applyBorder="1" applyAlignment="1">
      <alignment horizontal="left"/>
    </xf>
    <xf numFmtId="4" fontId="19" fillId="0" borderId="0" xfId="66" applyNumberFormat="1" applyFont="1" applyBorder="1"/>
    <xf numFmtId="0" fontId="25" fillId="0" borderId="0" xfId="66" applyFont="1" applyBorder="1" applyAlignment="1">
      <alignment horizontal="left" wrapText="1"/>
    </xf>
    <xf numFmtId="0" fontId="25" fillId="0" borderId="0" xfId="66" applyFont="1" applyBorder="1" applyAlignment="1">
      <alignment horizontal="left"/>
    </xf>
    <xf numFmtId="4" fontId="34" fillId="0" borderId="0" xfId="66" applyNumberFormat="1" applyFont="1" applyBorder="1"/>
    <xf numFmtId="4" fontId="25" fillId="0" borderId="0" xfId="66" applyNumberFormat="1" applyFont="1" applyBorder="1"/>
    <xf numFmtId="0" fontId="35" fillId="0" borderId="0" xfId="66" applyFont="1" applyBorder="1" applyAlignment="1">
      <alignment horizontal="left" vertical="top" wrapText="1"/>
    </xf>
    <xf numFmtId="49" fontId="24" fillId="18" borderId="6" xfId="64" applyNumberFormat="1" applyFont="1" applyFill="1" applyBorder="1" applyAlignment="1">
      <alignment horizontal="center" vertical="center"/>
    </xf>
    <xf numFmtId="0" fontId="24" fillId="18" borderId="6" xfId="64" applyFont="1" applyFill="1" applyBorder="1" applyAlignment="1">
      <alignment vertical="center" wrapText="1"/>
    </xf>
    <xf numFmtId="0" fontId="19" fillId="0" borderId="0" xfId="0" applyFont="1" applyAlignment="1">
      <alignment horizontal="center" vertical="center"/>
    </xf>
    <xf numFmtId="0" fontId="25" fillId="0" borderId="0" xfId="0" applyFont="1" applyAlignment="1">
      <alignment horizontal="center" vertical="top"/>
    </xf>
    <xf numFmtId="49" fontId="19" fillId="0" borderId="0" xfId="0" applyNumberFormat="1" applyFont="1" applyAlignment="1">
      <alignment horizontal="center" vertical="top"/>
    </xf>
    <xf numFmtId="49" fontId="35" fillId="0" borderId="0" xfId="0" applyNumberFormat="1" applyFont="1" applyAlignment="1">
      <alignment horizontal="center" vertical="top"/>
    </xf>
    <xf numFmtId="1" fontId="19" fillId="0" borderId="0" xfId="50" applyNumberFormat="1" applyFont="1" applyAlignment="1">
      <alignment horizontal="center" vertical="top"/>
    </xf>
    <xf numFmtId="1" fontId="19" fillId="0" borderId="4" xfId="50" quotePrefix="1" applyNumberFormat="1" applyFont="1" applyBorder="1" applyAlignment="1">
      <alignment horizontal="center" vertical="top"/>
    </xf>
    <xf numFmtId="1" fontId="24" fillId="0" borderId="0" xfId="64" applyNumberFormat="1" applyFont="1" applyAlignment="1">
      <alignment horizontal="center"/>
    </xf>
    <xf numFmtId="1" fontId="22" fillId="0" borderId="0" xfId="64" applyNumberFormat="1" applyFont="1" applyAlignment="1">
      <alignment horizontal="center"/>
    </xf>
    <xf numFmtId="1" fontId="19" fillId="0" borderId="0" xfId="0" applyNumberFormat="1" applyFont="1" applyAlignment="1">
      <alignment horizontal="center" vertical="top"/>
    </xf>
    <xf numFmtId="1" fontId="19" fillId="0" borderId="0" xfId="64" applyNumberFormat="1" applyFont="1" applyAlignment="1">
      <alignment horizontal="center" vertical="top"/>
    </xf>
    <xf numFmtId="1" fontId="19" fillId="0" borderId="0" xfId="64" applyNumberFormat="1" applyFont="1" applyAlignment="1">
      <alignment horizontal="center"/>
    </xf>
    <xf numFmtId="0" fontId="19" fillId="18" borderId="6" xfId="0" applyFont="1" applyFill="1" applyBorder="1" applyAlignment="1">
      <alignment horizontal="left"/>
    </xf>
    <xf numFmtId="0" fontId="25" fillId="18" borderId="6" xfId="64" applyFont="1" applyFill="1" applyBorder="1" applyAlignment="1">
      <alignment vertical="center" wrapText="1"/>
    </xf>
    <xf numFmtId="4" fontId="32" fillId="18" borderId="6" xfId="0" applyNumberFormat="1" applyFont="1" applyFill="1" applyBorder="1" applyAlignment="1">
      <alignment horizontal="right"/>
    </xf>
    <xf numFmtId="4" fontId="19" fillId="18" borderId="6" xfId="0" applyNumberFormat="1" applyFont="1" applyFill="1" applyBorder="1" applyAlignment="1">
      <alignment horizontal="right"/>
    </xf>
    <xf numFmtId="49" fontId="25" fillId="18" borderId="6" xfId="0" applyNumberFormat="1" applyFont="1" applyFill="1" applyBorder="1" applyAlignment="1">
      <alignment horizontal="left" vertical="center" wrapText="1"/>
    </xf>
    <xf numFmtId="4" fontId="25" fillId="18" borderId="6" xfId="0" applyNumberFormat="1" applyFont="1" applyFill="1" applyBorder="1" applyAlignment="1">
      <alignment horizontal="right"/>
    </xf>
    <xf numFmtId="0" fontId="19" fillId="0" borderId="0" xfId="0" applyFont="1" applyAlignment="1">
      <alignment horizontal="left" vertical="center" wrapText="1"/>
    </xf>
    <xf numFmtId="0" fontId="19" fillId="0" borderId="0" xfId="64" applyFont="1" applyAlignment="1">
      <alignment vertical="center" wrapText="1"/>
    </xf>
    <xf numFmtId="0" fontId="23" fillId="0" borderId="0" xfId="50" applyFont="1" applyAlignment="1">
      <alignment horizontal="center" vertical="center"/>
    </xf>
    <xf numFmtId="0" fontId="23" fillId="0" borderId="0" xfId="50" quotePrefix="1" applyFont="1" applyAlignment="1">
      <alignment horizontal="left" vertical="center"/>
    </xf>
    <xf numFmtId="0" fontId="37" fillId="0" borderId="0" xfId="50" applyFont="1"/>
    <xf numFmtId="165" fontId="37" fillId="0" borderId="0" xfId="50" applyNumberFormat="1" applyFont="1" applyAlignment="1">
      <alignment vertical="center"/>
    </xf>
    <xf numFmtId="0" fontId="23" fillId="0" borderId="5" xfId="50" applyFont="1" applyBorder="1" applyAlignment="1">
      <alignment horizontal="center"/>
    </xf>
    <xf numFmtId="165" fontId="23" fillId="0" borderId="5" xfId="50" applyNumberFormat="1" applyFont="1" applyBorder="1"/>
    <xf numFmtId="4" fontId="23" fillId="0" borderId="5" xfId="50" applyNumberFormat="1" applyFont="1" applyBorder="1"/>
    <xf numFmtId="165" fontId="23" fillId="0" borderId="0" xfId="50" applyNumberFormat="1" applyFont="1" applyAlignment="1">
      <alignment horizontal="right"/>
    </xf>
    <xf numFmtId="165" fontId="23" fillId="0" borderId="5" xfId="50" applyNumberFormat="1" applyFont="1" applyBorder="1" applyAlignment="1">
      <alignment horizontal="right"/>
    </xf>
    <xf numFmtId="4" fontId="23" fillId="18" borderId="6" xfId="64" applyNumberFormat="1" applyFont="1" applyFill="1" applyBorder="1" applyAlignment="1">
      <alignment vertical="center"/>
    </xf>
    <xf numFmtId="1" fontId="38" fillId="0" borderId="0" xfId="0" applyNumberFormat="1" applyFont="1" applyAlignment="1">
      <alignment horizontal="center" vertical="top"/>
    </xf>
    <xf numFmtId="1" fontId="30" fillId="0" borderId="0" xfId="65" applyFont="1" applyAlignment="1">
      <alignment horizontal="center"/>
    </xf>
    <xf numFmtId="0" fontId="30" fillId="0" borderId="0" xfId="0" applyFont="1" applyAlignment="1">
      <alignment horizontal="center"/>
    </xf>
    <xf numFmtId="49" fontId="19" fillId="0" borderId="0" xfId="52" applyNumberFormat="1" applyFont="1" applyAlignment="1">
      <alignment horizontal="left" vertical="top" wrapText="1"/>
    </xf>
    <xf numFmtId="4" fontId="19" fillId="0" borderId="0" xfId="66" applyNumberFormat="1" applyFont="1" applyFill="1" applyBorder="1"/>
    <xf numFmtId="0" fontId="19" fillId="0" borderId="0" xfId="0" applyFont="1" applyAlignment="1">
      <alignment vertical="center" wrapText="1"/>
    </xf>
    <xf numFmtId="0" fontId="19" fillId="0" borderId="0" xfId="66" applyFont="1" applyFill="1" applyBorder="1" applyAlignment="1">
      <alignment vertical="top" wrapText="1"/>
    </xf>
    <xf numFmtId="0" fontId="19" fillId="0" borderId="0" xfId="66" applyFont="1" applyFill="1" applyBorder="1" applyAlignment="1">
      <alignment horizontal="left"/>
    </xf>
    <xf numFmtId="49" fontId="25" fillId="0" borderId="0" xfId="64" applyNumberFormat="1" applyFont="1" applyAlignment="1">
      <alignment horizontal="center" vertical="center"/>
    </xf>
    <xf numFmtId="49" fontId="25" fillId="0" borderId="0" xfId="0" applyNumberFormat="1" applyFont="1" applyAlignment="1">
      <alignment horizontal="left" vertical="center" wrapText="1"/>
    </xf>
    <xf numFmtId="4" fontId="32" fillId="0" borderId="0" xfId="0" applyNumberFormat="1" applyFont="1" applyAlignment="1">
      <alignment horizontal="right"/>
    </xf>
    <xf numFmtId="4" fontId="25" fillId="0" borderId="0" xfId="0" applyNumberFormat="1" applyFont="1" applyAlignment="1">
      <alignment horizontal="right"/>
    </xf>
    <xf numFmtId="0" fontId="25" fillId="0" borderId="0" xfId="64" applyFont="1" applyAlignment="1">
      <alignment vertical="center" wrapText="1"/>
    </xf>
    <xf numFmtId="0" fontId="19" fillId="0" borderId="0" xfId="64" applyFont="1" applyAlignment="1">
      <alignment vertical="top" wrapText="1"/>
    </xf>
    <xf numFmtId="0" fontId="21" fillId="18" borderId="6" xfId="64" applyFont="1" applyFill="1" applyBorder="1" applyAlignment="1">
      <alignment horizontal="center"/>
    </xf>
    <xf numFmtId="4" fontId="25" fillId="18" borderId="6" xfId="64" applyNumberFormat="1" applyFont="1" applyFill="1" applyBorder="1" applyAlignment="1">
      <alignment horizontal="right"/>
    </xf>
    <xf numFmtId="4" fontId="25" fillId="18" borderId="6" xfId="64" applyNumberFormat="1" applyFont="1" applyFill="1" applyBorder="1"/>
    <xf numFmtId="49" fontId="19" fillId="0" borderId="0" xfId="0" applyNumberFormat="1" applyFont="1" applyAlignment="1">
      <alignment horizontal="left" vertical="center" wrapText="1"/>
    </xf>
    <xf numFmtId="0" fontId="21" fillId="18" borderId="6" xfId="0" applyFont="1" applyFill="1" applyBorder="1" applyAlignment="1">
      <alignment horizontal="center" vertical="center"/>
    </xf>
    <xf numFmtId="0" fontId="21" fillId="18" borderId="6" xfId="0" applyFont="1" applyFill="1" applyBorder="1" applyAlignment="1">
      <alignment vertical="center"/>
    </xf>
    <xf numFmtId="0" fontId="39" fillId="0" borderId="0" xfId="0" applyFont="1"/>
    <xf numFmtId="0" fontId="19" fillId="0" borderId="0" xfId="0" applyFont="1" applyAlignment="1">
      <alignment vertical="center"/>
    </xf>
    <xf numFmtId="0" fontId="23" fillId="0" borderId="5" xfId="50" applyFont="1" applyBorder="1" applyAlignment="1">
      <alignment horizontal="left" vertical="center"/>
    </xf>
    <xf numFmtId="165" fontId="23" fillId="0" borderId="12" xfId="50" applyNumberFormat="1" applyFont="1" applyBorder="1"/>
    <xf numFmtId="4" fontId="23" fillId="0" borderId="13" xfId="50" applyNumberFormat="1" applyFont="1" applyBorder="1"/>
    <xf numFmtId="165" fontId="23" fillId="0" borderId="14" xfId="50" applyNumberFormat="1" applyFont="1" applyBorder="1"/>
    <xf numFmtId="4" fontId="23" fillId="0" borderId="15" xfId="50" applyNumberFormat="1" applyFont="1" applyBorder="1"/>
    <xf numFmtId="165" fontId="38" fillId="0" borderId="14" xfId="50" applyNumberFormat="1" applyFont="1" applyBorder="1"/>
    <xf numFmtId="165" fontId="23" fillId="0" borderId="12" xfId="50" applyNumberFormat="1" applyFont="1" applyBorder="1" applyAlignment="1">
      <alignment horizontal="right" vertical="center"/>
    </xf>
    <xf numFmtId="4" fontId="23" fillId="0" borderId="13" xfId="50" applyNumberFormat="1" applyFont="1" applyBorder="1" applyAlignment="1">
      <alignment horizontal="right" vertical="center"/>
    </xf>
    <xf numFmtId="4" fontId="23" fillId="0" borderId="15" xfId="50" applyNumberFormat="1" applyFont="1" applyBorder="1" applyAlignment="1">
      <alignment horizontal="right" vertical="center"/>
    </xf>
    <xf numFmtId="4" fontId="23" fillId="0" borderId="13" xfId="50" applyNumberFormat="1" applyFont="1" applyBorder="1" applyAlignment="1">
      <alignment horizontal="right"/>
    </xf>
    <xf numFmtId="165" fontId="38" fillId="0" borderId="6" xfId="50" applyNumberFormat="1" applyFont="1" applyBorder="1"/>
    <xf numFmtId="0" fontId="23" fillId="0" borderId="8" xfId="50" applyFont="1" applyBorder="1" applyAlignment="1">
      <alignment horizontal="center" vertical="top"/>
    </xf>
    <xf numFmtId="0" fontId="19" fillId="0" borderId="8" xfId="50" quotePrefix="1" applyFont="1" applyBorder="1" applyAlignment="1">
      <alignment horizontal="left" vertical="top"/>
    </xf>
    <xf numFmtId="0" fontId="19" fillId="0" borderId="8" xfId="50" applyFont="1" applyBorder="1" applyAlignment="1">
      <alignment vertical="top"/>
    </xf>
    <xf numFmtId="0" fontId="19" fillId="0" borderId="8" xfId="50" applyFont="1" applyBorder="1" applyAlignment="1">
      <alignment horizontal="left" vertical="top"/>
    </xf>
    <xf numFmtId="0" fontId="19" fillId="0" borderId="8" xfId="50" applyFont="1" applyBorder="1" applyAlignment="1">
      <alignment horizontal="right" vertical="top"/>
    </xf>
    <xf numFmtId="0" fontId="23" fillId="0" borderId="5" xfId="50" applyFont="1" applyBorder="1" applyAlignment="1">
      <alignment horizontal="center" vertical="center"/>
    </xf>
    <xf numFmtId="0" fontId="19" fillId="0" borderId="12" xfId="50" applyFont="1" applyBorder="1" applyAlignment="1">
      <alignment horizontal="center"/>
    </xf>
    <xf numFmtId="165" fontId="19" fillId="0" borderId="12" xfId="50" applyNumberFormat="1" applyFont="1" applyBorder="1" applyAlignment="1">
      <alignment horizontal="right" vertical="center"/>
    </xf>
    <xf numFmtId="165" fontId="19" fillId="0" borderId="14" xfId="50" applyNumberFormat="1" applyFont="1" applyBorder="1" applyAlignment="1">
      <alignment horizontal="right" vertical="center"/>
    </xf>
    <xf numFmtId="0" fontId="26" fillId="0" borderId="0" xfId="64" applyFont="1" applyAlignment="1">
      <alignment vertical="center"/>
    </xf>
    <xf numFmtId="49" fontId="26" fillId="18" borderId="6" xfId="0" applyNumberFormat="1" applyFont="1" applyFill="1" applyBorder="1" applyAlignment="1">
      <alignment horizontal="center" vertical="center"/>
    </xf>
    <xf numFmtId="0" fontId="26" fillId="18" borderId="6" xfId="66" applyFont="1" applyFill="1" applyBorder="1" applyAlignment="1">
      <alignment vertical="center" wrapText="1"/>
    </xf>
    <xf numFmtId="0" fontId="26" fillId="18" borderId="6" xfId="66" applyFont="1" applyFill="1" applyBorder="1" applyAlignment="1">
      <alignment horizontal="left" vertical="center"/>
    </xf>
    <xf numFmtId="4" fontId="26" fillId="18" borderId="6" xfId="66" applyNumberFormat="1" applyFont="1" applyFill="1" applyBorder="1" applyAlignment="1">
      <alignment vertical="center"/>
    </xf>
    <xf numFmtId="49" fontId="26" fillId="18" borderId="6" xfId="64" applyNumberFormat="1" applyFont="1" applyFill="1" applyBorder="1" applyAlignment="1">
      <alignment horizontal="center" vertical="center"/>
    </xf>
    <xf numFmtId="49" fontId="26" fillId="18" borderId="6" xfId="0" applyNumberFormat="1" applyFont="1" applyFill="1" applyBorder="1" applyAlignment="1">
      <alignment horizontal="left" vertical="center" wrapText="1"/>
    </xf>
    <xf numFmtId="0" fontId="23" fillId="18" borderId="6" xfId="0" applyFont="1" applyFill="1" applyBorder="1" applyAlignment="1">
      <alignment horizontal="left"/>
    </xf>
    <xf numFmtId="4" fontId="41" fillId="18" borderId="6" xfId="0" applyNumberFormat="1" applyFont="1" applyFill="1" applyBorder="1" applyAlignment="1">
      <alignment horizontal="right"/>
    </xf>
    <xf numFmtId="4" fontId="23" fillId="18" borderId="6" xfId="0" applyNumberFormat="1" applyFont="1" applyFill="1" applyBorder="1" applyAlignment="1">
      <alignment horizontal="right"/>
    </xf>
    <xf numFmtId="4" fontId="26" fillId="18" borderId="6" xfId="0" applyNumberFormat="1" applyFont="1" applyFill="1" applyBorder="1" applyAlignment="1">
      <alignment horizontal="right"/>
    </xf>
    <xf numFmtId="0" fontId="23" fillId="0" borderId="0" xfId="64" applyFont="1"/>
    <xf numFmtId="0" fontId="26" fillId="18" borderId="6" xfId="64" applyFont="1" applyFill="1" applyBorder="1" applyAlignment="1">
      <alignment vertical="center" wrapText="1"/>
    </xf>
    <xf numFmtId="0" fontId="23" fillId="18" borderId="6" xfId="64" applyFont="1" applyFill="1" applyBorder="1" applyAlignment="1">
      <alignment horizontal="center" vertical="center"/>
    </xf>
    <xf numFmtId="4" fontId="23" fillId="18" borderId="6" xfId="64" applyNumberFormat="1" applyFont="1" applyFill="1" applyBorder="1" applyAlignment="1">
      <alignment horizontal="right" vertical="center"/>
    </xf>
    <xf numFmtId="0" fontId="23" fillId="0" borderId="0" xfId="64" applyFont="1" applyAlignment="1">
      <alignment vertical="center"/>
    </xf>
    <xf numFmtId="0" fontId="26" fillId="18" borderId="6" xfId="64" applyFont="1" applyFill="1" applyBorder="1" applyAlignment="1">
      <alignment horizontal="center" vertical="center"/>
    </xf>
    <xf numFmtId="4" fontId="26" fillId="18" borderId="6" xfId="64" applyNumberFormat="1" applyFont="1" applyFill="1" applyBorder="1" applyAlignment="1">
      <alignment horizontal="right" vertical="center"/>
    </xf>
    <xf numFmtId="4" fontId="26" fillId="18" borderId="6" xfId="64" applyNumberFormat="1" applyFont="1" applyFill="1" applyBorder="1" applyAlignment="1">
      <alignment vertical="center"/>
    </xf>
    <xf numFmtId="0" fontId="24" fillId="18" borderId="6" xfId="0" applyFont="1" applyFill="1" applyBorder="1" applyAlignment="1">
      <alignment vertical="center"/>
    </xf>
    <xf numFmtId="0" fontId="26" fillId="18" borderId="6" xfId="64" applyFont="1" applyFill="1" applyBorder="1" applyAlignment="1">
      <alignment wrapText="1"/>
    </xf>
    <xf numFmtId="0" fontId="25" fillId="0" borderId="0" xfId="64" applyFont="1" applyAlignment="1">
      <alignment vertical="center"/>
    </xf>
    <xf numFmtId="49" fontId="25" fillId="0" borderId="0" xfId="0" applyNumberFormat="1" applyFont="1" applyAlignment="1">
      <alignment horizontal="center" vertical="top"/>
    </xf>
    <xf numFmtId="0" fontId="35" fillId="18" borderId="6" xfId="66" applyFont="1" applyFill="1" applyBorder="1" applyAlignment="1">
      <alignment wrapText="1"/>
    </xf>
    <xf numFmtId="4" fontId="35" fillId="18" borderId="6" xfId="66" applyNumberFormat="1" applyFont="1" applyFill="1" applyBorder="1" applyAlignment="1">
      <alignment wrapText="1"/>
    </xf>
    <xf numFmtId="0" fontId="25" fillId="0" borderId="0" xfId="64" applyFont="1"/>
    <xf numFmtId="0" fontId="25" fillId="18" borderId="6" xfId="66" applyFont="1" applyFill="1" applyBorder="1" applyAlignment="1">
      <alignment vertical="top" wrapText="1"/>
    </xf>
    <xf numFmtId="0" fontId="25" fillId="18" borderId="6" xfId="66" applyFont="1" applyFill="1" applyBorder="1" applyAlignment="1">
      <alignment horizontal="left"/>
    </xf>
    <xf numFmtId="4" fontId="25" fillId="18" borderId="6" xfId="66" applyNumberFormat="1" applyFont="1" applyFill="1" applyBorder="1"/>
    <xf numFmtId="49" fontId="25" fillId="0" borderId="0" xfId="0" applyNumberFormat="1" applyFont="1" applyAlignment="1">
      <alignment horizontal="center" vertical="center"/>
    </xf>
    <xf numFmtId="0" fontId="25" fillId="18" borderId="6" xfId="66" applyFont="1" applyFill="1" applyBorder="1" applyAlignment="1">
      <alignment vertical="center" wrapText="1"/>
    </xf>
    <xf numFmtId="0" fontId="25" fillId="18" borderId="6" xfId="66" applyFont="1" applyFill="1" applyBorder="1" applyAlignment="1">
      <alignment horizontal="left" vertical="center"/>
    </xf>
    <xf numFmtId="4" fontId="25" fillId="18" borderId="6" xfId="66" applyNumberFormat="1" applyFont="1" applyFill="1" applyBorder="1" applyAlignment="1">
      <alignment vertical="center"/>
    </xf>
    <xf numFmtId="1" fontId="28" fillId="0" borderId="0" xfId="65" applyFont="1" applyAlignment="1">
      <alignment horizontal="center" vertical="top"/>
    </xf>
    <xf numFmtId="1" fontId="28" fillId="18" borderId="6" xfId="65" applyFont="1" applyFill="1" applyBorder="1" applyAlignment="1">
      <alignment horizontal="center"/>
    </xf>
    <xf numFmtId="4" fontId="28" fillId="18" borderId="6" xfId="65" applyNumberFormat="1" applyFont="1" applyFill="1" applyBorder="1"/>
    <xf numFmtId="4" fontId="25" fillId="18" borderId="6" xfId="65" applyNumberFormat="1" applyFont="1" applyFill="1" applyBorder="1" applyProtection="1">
      <protection locked="0"/>
    </xf>
    <xf numFmtId="4" fontId="25" fillId="18" borderId="6" xfId="0" applyNumberFormat="1" applyFont="1" applyFill="1" applyBorder="1"/>
    <xf numFmtId="0" fontId="28" fillId="0" borderId="0" xfId="0" applyFont="1"/>
    <xf numFmtId="1" fontId="26" fillId="18" borderId="6" xfId="64" applyNumberFormat="1" applyFont="1" applyFill="1" applyBorder="1" applyAlignment="1">
      <alignment horizontal="center" vertical="center"/>
    </xf>
    <xf numFmtId="1" fontId="25" fillId="0" borderId="0" xfId="64" applyNumberFormat="1" applyFont="1" applyAlignment="1">
      <alignment horizontal="center" vertical="top"/>
    </xf>
    <xf numFmtId="0" fontId="25" fillId="18" borderId="6" xfId="64" applyFont="1" applyFill="1" applyBorder="1" applyAlignment="1">
      <alignment horizontal="center"/>
    </xf>
    <xf numFmtId="4" fontId="25" fillId="18" borderId="6" xfId="52" applyNumberFormat="1" applyFont="1" applyFill="1" applyBorder="1"/>
    <xf numFmtId="0" fontId="25" fillId="0" borderId="0" xfId="64" applyFont="1" applyAlignment="1">
      <alignment horizontal="center"/>
    </xf>
    <xf numFmtId="4" fontId="25" fillId="18" borderId="6" xfId="64" applyNumberFormat="1" applyFont="1" applyFill="1" applyBorder="1" applyAlignment="1">
      <alignment vertical="center"/>
    </xf>
    <xf numFmtId="0" fontId="25" fillId="0" borderId="0" xfId="64" applyFont="1" applyAlignment="1">
      <alignment horizontal="center" vertical="center"/>
    </xf>
    <xf numFmtId="0" fontId="26" fillId="0" borderId="0" xfId="64" applyFont="1" applyAlignment="1">
      <alignment horizontal="center" vertical="center"/>
    </xf>
    <xf numFmtId="1" fontId="25" fillId="0" borderId="0" xfId="64" applyNumberFormat="1" applyFont="1" applyAlignment="1">
      <alignment horizontal="center" vertical="center"/>
    </xf>
    <xf numFmtId="0" fontId="25" fillId="18" borderId="6" xfId="64" applyFont="1" applyFill="1" applyBorder="1" applyAlignment="1">
      <alignment horizontal="center" vertical="center"/>
    </xf>
    <xf numFmtId="4" fontId="43" fillId="18" borderId="6" xfId="65" applyNumberFormat="1" applyFont="1" applyFill="1" applyBorder="1" applyAlignment="1">
      <alignment vertical="center"/>
    </xf>
    <xf numFmtId="0" fontId="43" fillId="0" borderId="0" xfId="0" applyFont="1" applyAlignment="1">
      <alignment vertical="center"/>
    </xf>
    <xf numFmtId="0" fontId="26" fillId="18" borderId="6" xfId="0" applyFont="1" applyFill="1" applyBorder="1" applyAlignment="1">
      <alignment vertical="center" wrapText="1"/>
    </xf>
    <xf numFmtId="1" fontId="44" fillId="18" borderId="6" xfId="65" applyFont="1" applyFill="1" applyBorder="1" applyAlignment="1">
      <alignment horizontal="center" vertical="center"/>
    </xf>
    <xf numFmtId="4" fontId="44" fillId="18" borderId="6" xfId="65" applyNumberFormat="1" applyFont="1" applyFill="1" applyBorder="1" applyAlignment="1">
      <alignment vertical="center"/>
    </xf>
    <xf numFmtId="4" fontId="44" fillId="18" borderId="6" xfId="65" applyNumberFormat="1" applyFont="1" applyFill="1" applyBorder="1" applyAlignment="1" applyProtection="1">
      <alignment vertical="center"/>
      <protection locked="0"/>
    </xf>
    <xf numFmtId="4" fontId="44" fillId="18" borderId="6" xfId="0" applyNumberFormat="1" applyFont="1" applyFill="1" applyBorder="1" applyAlignment="1">
      <alignment vertical="center"/>
    </xf>
    <xf numFmtId="0" fontId="44" fillId="0" borderId="0" xfId="0" applyFont="1" applyAlignment="1">
      <alignment vertical="center"/>
    </xf>
    <xf numFmtId="0" fontId="25" fillId="18" borderId="6" xfId="0" applyFont="1" applyFill="1" applyBorder="1" applyAlignment="1">
      <alignment vertical="center" wrapText="1"/>
    </xf>
    <xf numFmtId="1" fontId="28" fillId="18" borderId="6" xfId="65" applyFont="1" applyFill="1" applyBorder="1" applyAlignment="1">
      <alignment horizontal="center" vertical="center"/>
    </xf>
    <xf numFmtId="4" fontId="28" fillId="18" borderId="6" xfId="65" applyNumberFormat="1" applyFont="1" applyFill="1" applyBorder="1" applyAlignment="1">
      <alignment vertical="center"/>
    </xf>
    <xf numFmtId="4" fontId="28" fillId="18" borderId="6" xfId="65" applyNumberFormat="1" applyFont="1" applyFill="1" applyBorder="1" applyAlignment="1" applyProtection="1">
      <alignment vertical="center"/>
      <protection locked="0"/>
    </xf>
    <xf numFmtId="4" fontId="25" fillId="18" borderId="6" xfId="0" applyNumberFormat="1" applyFont="1" applyFill="1" applyBorder="1" applyAlignment="1">
      <alignment vertical="center"/>
    </xf>
    <xf numFmtId="4" fontId="26" fillId="18" borderId="6" xfId="0" applyNumberFormat="1" applyFont="1" applyFill="1" applyBorder="1"/>
    <xf numFmtId="4" fontId="26" fillId="0" borderId="11" xfId="50" applyNumberFormat="1" applyFont="1" applyBorder="1" applyAlignment="1">
      <alignment horizontal="right" vertical="center"/>
    </xf>
    <xf numFmtId="165" fontId="45" fillId="0" borderId="0" xfId="50" applyNumberFormat="1" applyFont="1" applyAlignment="1">
      <alignment vertical="center"/>
    </xf>
    <xf numFmtId="0" fontId="26" fillId="0" borderId="0" xfId="50" applyFont="1" applyAlignment="1">
      <alignment vertical="center"/>
    </xf>
    <xf numFmtId="4" fontId="26" fillId="0" borderId="11" xfId="50" applyNumberFormat="1" applyFont="1" applyBorder="1"/>
    <xf numFmtId="0" fontId="26" fillId="0" borderId="11" xfId="50" applyFont="1" applyBorder="1" applyAlignment="1">
      <alignment horizontal="center" vertical="center"/>
    </xf>
    <xf numFmtId="0" fontId="45" fillId="0" borderId="0" xfId="50" applyFont="1" applyAlignment="1">
      <alignment vertical="center"/>
    </xf>
    <xf numFmtId="0" fontId="43" fillId="18" borderId="6" xfId="0" applyFont="1" applyFill="1" applyBorder="1" applyAlignment="1">
      <alignment horizontal="center" vertical="center"/>
    </xf>
    <xf numFmtId="4" fontId="26" fillId="18" borderId="6" xfId="0" applyNumberFormat="1" applyFont="1" applyFill="1" applyBorder="1" applyAlignment="1">
      <alignment vertical="center"/>
    </xf>
    <xf numFmtId="0" fontId="46" fillId="0" borderId="0" xfId="0" applyFont="1"/>
    <xf numFmtId="0" fontId="26" fillId="19" borderId="6" xfId="0" applyFont="1" applyFill="1" applyBorder="1" applyAlignment="1">
      <alignment vertical="center"/>
    </xf>
    <xf numFmtId="0" fontId="46" fillId="0" borderId="0" xfId="0" applyFont="1" applyAlignment="1">
      <alignment vertical="center"/>
    </xf>
    <xf numFmtId="0" fontId="25" fillId="0" borderId="0" xfId="0" applyFont="1" applyAlignment="1">
      <alignment horizontal="center" vertical="center"/>
    </xf>
    <xf numFmtId="0" fontId="25" fillId="18" borderId="6" xfId="0" applyFont="1" applyFill="1" applyBorder="1" applyAlignment="1">
      <alignment vertical="center"/>
    </xf>
    <xf numFmtId="4" fontId="25" fillId="18" borderId="6" xfId="0" applyNumberFormat="1" applyFont="1" applyFill="1" applyBorder="1" applyAlignment="1">
      <alignment horizontal="center" vertical="center"/>
    </xf>
    <xf numFmtId="4" fontId="25" fillId="18" borderId="6" xfId="0" applyNumberFormat="1" applyFont="1" applyFill="1" applyBorder="1" applyAlignment="1">
      <alignment horizontal="right" vertical="center"/>
    </xf>
    <xf numFmtId="0" fontId="47" fillId="0" borderId="0" xfId="0" applyFont="1"/>
    <xf numFmtId="0" fontId="26" fillId="18" borderId="6" xfId="0" applyFont="1" applyFill="1" applyBorder="1" applyAlignment="1">
      <alignment horizontal="center" vertical="center"/>
    </xf>
    <xf numFmtId="0" fontId="26" fillId="18" borderId="6" xfId="0" applyFont="1" applyFill="1" applyBorder="1" applyAlignment="1">
      <alignment vertical="center"/>
    </xf>
    <xf numFmtId="0" fontId="26" fillId="18" borderId="6" xfId="0" applyFont="1" applyFill="1" applyBorder="1"/>
    <xf numFmtId="0" fontId="26" fillId="18" borderId="6" xfId="0" applyFont="1" applyFill="1" applyBorder="1" applyAlignment="1">
      <alignment horizontal="right"/>
    </xf>
    <xf numFmtId="0" fontId="26" fillId="0" borderId="0" xfId="0" applyFont="1"/>
    <xf numFmtId="4" fontId="26" fillId="0" borderId="0" xfId="50" applyNumberFormat="1" applyFont="1" applyAlignment="1">
      <alignment vertical="center"/>
    </xf>
    <xf numFmtId="0" fontId="25" fillId="0" borderId="0" xfId="66" applyFont="1" applyFill="1" applyBorder="1" applyAlignment="1">
      <alignment vertical="center" wrapText="1"/>
    </xf>
    <xf numFmtId="0" fontId="25" fillId="0" borderId="0" xfId="66" applyFont="1" applyFill="1" applyBorder="1" applyAlignment="1">
      <alignment horizontal="left" vertical="center"/>
    </xf>
    <xf numFmtId="4" fontId="25" fillId="0" borderId="0" xfId="66" applyNumberFormat="1" applyFont="1" applyFill="1" applyBorder="1" applyAlignment="1">
      <alignment vertical="center"/>
    </xf>
    <xf numFmtId="49" fontId="26" fillId="18" borderId="6" xfId="64" applyNumberFormat="1" applyFont="1" applyFill="1" applyBorder="1" applyAlignment="1">
      <alignment horizontal="center"/>
    </xf>
    <xf numFmtId="0" fontId="25" fillId="18" borderId="6" xfId="64" applyFont="1" applyFill="1" applyBorder="1" applyAlignment="1">
      <alignment wrapText="1"/>
    </xf>
    <xf numFmtId="0" fontId="19" fillId="0" borderId="12" xfId="64" applyFont="1" applyBorder="1" applyAlignment="1">
      <alignment vertical="center" wrapText="1"/>
    </xf>
    <xf numFmtId="1" fontId="26" fillId="0" borderId="0" xfId="64" applyNumberFormat="1" applyFont="1" applyAlignment="1">
      <alignment horizontal="center" vertical="center"/>
    </xf>
    <xf numFmtId="0" fontId="26" fillId="0" borderId="0" xfId="64" applyFont="1" applyAlignment="1">
      <alignment vertical="center" wrapText="1"/>
    </xf>
    <xf numFmtId="4" fontId="26" fillId="0" borderId="0" xfId="64" applyNumberFormat="1" applyFont="1" applyAlignment="1">
      <alignment vertical="center"/>
    </xf>
    <xf numFmtId="0" fontId="19" fillId="0" borderId="0" xfId="64" applyFont="1" applyAlignment="1">
      <alignment horizontal="left" vertical="top" wrapText="1"/>
    </xf>
    <xf numFmtId="1" fontId="24" fillId="18" borderId="6" xfId="64" applyNumberFormat="1" applyFont="1" applyFill="1" applyBorder="1" applyAlignment="1">
      <alignment horizontal="center" vertical="center"/>
    </xf>
    <xf numFmtId="1" fontId="26" fillId="18" borderId="8" xfId="64" applyNumberFormat="1" applyFont="1" applyFill="1" applyBorder="1" applyAlignment="1">
      <alignment horizontal="center" vertical="center"/>
    </xf>
    <xf numFmtId="0" fontId="26" fillId="18" borderId="8" xfId="64" applyFont="1" applyFill="1" applyBorder="1" applyAlignment="1">
      <alignment horizontal="center" vertical="center"/>
    </xf>
    <xf numFmtId="4" fontId="26" fillId="18" borderId="8" xfId="64" applyNumberFormat="1" applyFont="1" applyFill="1" applyBorder="1" applyAlignment="1">
      <alignment horizontal="right" vertical="center"/>
    </xf>
    <xf numFmtId="4" fontId="26" fillId="18" borderId="8" xfId="64" applyNumberFormat="1" applyFont="1" applyFill="1" applyBorder="1" applyAlignment="1">
      <alignment vertical="center"/>
    </xf>
    <xf numFmtId="0" fontId="21" fillId="0" borderId="0" xfId="0" applyFont="1" applyAlignment="1">
      <alignment vertical="top" wrapText="1"/>
    </xf>
    <xf numFmtId="49" fontId="42" fillId="18" borderId="6" xfId="0" applyNumberFormat="1" applyFont="1" applyFill="1" applyBorder="1" applyAlignment="1">
      <alignment vertical="center"/>
    </xf>
    <xf numFmtId="49" fontId="48" fillId="0" borderId="0" xfId="0" applyNumberFormat="1" applyFont="1" applyAlignment="1">
      <alignment vertical="center"/>
    </xf>
    <xf numFmtId="49" fontId="23" fillId="0" borderId="0" xfId="0" applyNumberFormat="1" applyFont="1" applyAlignment="1">
      <alignment horizontal="center" vertical="center"/>
    </xf>
    <xf numFmtId="0" fontId="23" fillId="0" borderId="0" xfId="66" applyFont="1" applyFill="1" applyBorder="1" applyAlignment="1">
      <alignment vertical="center" wrapText="1"/>
    </xf>
    <xf numFmtId="49" fontId="23" fillId="0" borderId="0" xfId="64" applyNumberFormat="1" applyFont="1" applyAlignment="1">
      <alignment horizontal="center"/>
    </xf>
    <xf numFmtId="0" fontId="23" fillId="0" borderId="0" xfId="64" applyFont="1" applyAlignment="1">
      <alignment wrapText="1"/>
    </xf>
    <xf numFmtId="49" fontId="26" fillId="19" borderId="6" xfId="0" applyNumberFormat="1" applyFont="1" applyFill="1" applyBorder="1" applyAlignment="1">
      <alignment horizontal="center" vertical="center"/>
    </xf>
    <xf numFmtId="0" fontId="26" fillId="19" borderId="6" xfId="66" applyFont="1" applyFill="1" applyBorder="1" applyAlignment="1">
      <alignment vertical="center" wrapText="1"/>
    </xf>
    <xf numFmtId="0" fontId="22" fillId="19" borderId="6" xfId="64" applyFont="1" applyFill="1" applyBorder="1" applyAlignment="1">
      <alignment horizontal="center"/>
    </xf>
    <xf numFmtId="4" fontId="19" fillId="19" borderId="6" xfId="64" applyNumberFormat="1" applyFont="1" applyFill="1" applyBorder="1" applyAlignment="1">
      <alignment horizontal="right"/>
    </xf>
    <xf numFmtId="4" fontId="26" fillId="19" borderId="6" xfId="64" applyNumberFormat="1" applyFont="1" applyFill="1" applyBorder="1"/>
    <xf numFmtId="0" fontId="26" fillId="0" borderId="0" xfId="66" applyFont="1" applyFill="1" applyBorder="1" applyAlignment="1">
      <alignment vertical="top" wrapText="1"/>
    </xf>
    <xf numFmtId="0" fontId="26" fillId="19" borderId="6" xfId="64" applyFont="1" applyFill="1" applyBorder="1" applyAlignment="1">
      <alignment horizontal="center" vertical="center"/>
    </xf>
    <xf numFmtId="4" fontId="26" fillId="19" borderId="6" xfId="64" applyNumberFormat="1" applyFont="1" applyFill="1" applyBorder="1" applyAlignment="1">
      <alignment horizontal="right" vertical="center"/>
    </xf>
    <xf numFmtId="4" fontId="26" fillId="19" borderId="6" xfId="64" applyNumberFormat="1" applyFont="1" applyFill="1" applyBorder="1" applyAlignment="1">
      <alignment vertical="center"/>
    </xf>
    <xf numFmtId="0" fontId="26" fillId="0" borderId="0" xfId="64" applyFont="1" applyAlignment="1">
      <alignment wrapText="1"/>
    </xf>
    <xf numFmtId="49" fontId="26" fillId="19" borderId="6" xfId="64" applyNumberFormat="1" applyFont="1" applyFill="1" applyBorder="1" applyAlignment="1">
      <alignment horizontal="center" vertical="center"/>
    </xf>
    <xf numFmtId="0" fontId="26" fillId="19" borderId="6" xfId="64" applyFont="1" applyFill="1" applyBorder="1" applyAlignment="1">
      <alignment vertical="center" wrapText="1"/>
    </xf>
    <xf numFmtId="0" fontId="19" fillId="0" borderId="5" xfId="50" applyFont="1" applyBorder="1" applyAlignment="1">
      <alignment horizontal="left"/>
    </xf>
    <xf numFmtId="0" fontId="19" fillId="0" borderId="5" xfId="50" applyFont="1" applyBorder="1" applyAlignment="1">
      <alignment horizontal="center"/>
    </xf>
    <xf numFmtId="165" fontId="19" fillId="0" borderId="5" xfId="50" applyNumberFormat="1" applyFont="1" applyBorder="1"/>
    <xf numFmtId="4" fontId="19" fillId="0" borderId="5" xfId="50" applyNumberFormat="1" applyFont="1" applyBorder="1"/>
    <xf numFmtId="0" fontId="38" fillId="0" borderId="0" xfId="50" applyFont="1"/>
    <xf numFmtId="165" fontId="38" fillId="0" borderId="0" xfId="50" applyNumberFormat="1" applyFont="1" applyAlignment="1">
      <alignment horizontal="right"/>
    </xf>
    <xf numFmtId="4" fontId="38" fillId="0" borderId="0" xfId="50" applyNumberFormat="1" applyFont="1" applyAlignment="1">
      <alignment horizontal="right"/>
    </xf>
    <xf numFmtId="0" fontId="38" fillId="0" borderId="0" xfId="50" applyFont="1" applyAlignment="1">
      <alignment vertical="center"/>
    </xf>
    <xf numFmtId="49" fontId="48" fillId="0" borderId="0" xfId="0" applyNumberFormat="1" applyFont="1" applyAlignment="1">
      <alignment horizontal="center" vertical="center"/>
    </xf>
    <xf numFmtId="49" fontId="19" fillId="0" borderId="0" xfId="64" applyNumberFormat="1" applyFont="1" applyAlignment="1">
      <alignment horizontal="left" wrapText="1"/>
    </xf>
    <xf numFmtId="0" fontId="26" fillId="20" borderId="0" xfId="50" applyFont="1" applyFill="1" applyAlignment="1">
      <alignment horizontal="center" vertical="center"/>
    </xf>
    <xf numFmtId="0" fontId="26" fillId="20" borderId="0" xfId="50" applyFont="1" applyFill="1" applyAlignment="1">
      <alignment horizontal="left" vertical="center"/>
    </xf>
    <xf numFmtId="4" fontId="38" fillId="20" borderId="10" xfId="50" applyNumberFormat="1" applyFont="1" applyFill="1" applyBorder="1" applyAlignment="1">
      <alignment horizontal="right" vertical="center"/>
    </xf>
    <xf numFmtId="165" fontId="38" fillId="20" borderId="10" xfId="50" applyNumberFormat="1" applyFont="1" applyFill="1" applyBorder="1" applyAlignment="1">
      <alignment horizontal="right" vertical="center"/>
    </xf>
    <xf numFmtId="0" fontId="26" fillId="20" borderId="0" xfId="50" applyFont="1" applyFill="1" applyAlignment="1">
      <alignment horizontal="center"/>
    </xf>
    <xf numFmtId="0" fontId="26" fillId="20" borderId="0" xfId="50" applyFont="1" applyFill="1"/>
    <xf numFmtId="165" fontId="38" fillId="20" borderId="10" xfId="50" applyNumberFormat="1" applyFont="1" applyFill="1" applyBorder="1"/>
    <xf numFmtId="165" fontId="26" fillId="20" borderId="0" xfId="50" applyNumberFormat="1" applyFont="1" applyFill="1"/>
    <xf numFmtId="165" fontId="26" fillId="20" borderId="16" xfId="50" applyNumberFormat="1" applyFont="1" applyFill="1" applyBorder="1" applyAlignment="1">
      <alignment horizontal="right" vertical="center"/>
    </xf>
    <xf numFmtId="4" fontId="21" fillId="20" borderId="16" xfId="50" applyNumberFormat="1" applyFont="1" applyFill="1" applyBorder="1" applyAlignment="1">
      <alignment vertical="center"/>
    </xf>
    <xf numFmtId="0" fontId="26" fillId="20" borderId="0" xfId="50" applyFont="1" applyFill="1" applyAlignment="1">
      <alignment horizontal="left" vertical="center"/>
    </xf>
    <xf numFmtId="0" fontId="26" fillId="0" borderId="0" xfId="50" applyFont="1" applyAlignment="1">
      <alignment horizontal="left" vertical="top" wrapText="1"/>
    </xf>
    <xf numFmtId="0" fontId="26" fillId="0" borderId="0" xfId="50" applyFont="1" applyAlignment="1">
      <alignment horizontal="right" vertical="top" wrapText="1"/>
    </xf>
    <xf numFmtId="0" fontId="36" fillId="0" borderId="7" xfId="50" applyFont="1" applyBorder="1" applyAlignment="1">
      <alignment horizontal="center" vertical="center"/>
    </xf>
    <xf numFmtId="0" fontId="36" fillId="0" borderId="8" xfId="50" applyFont="1" applyBorder="1" applyAlignment="1">
      <alignment horizontal="center" vertical="center"/>
    </xf>
    <xf numFmtId="0" fontId="36" fillId="0" borderId="9" xfId="50" applyFont="1" applyBorder="1" applyAlignment="1">
      <alignment horizontal="center" vertical="center"/>
    </xf>
    <xf numFmtId="0" fontId="36" fillId="20" borderId="7" xfId="50" applyFont="1" applyFill="1" applyBorder="1" applyAlignment="1">
      <alignment horizontal="center" vertical="center"/>
    </xf>
    <xf numFmtId="0" fontId="36" fillId="20" borderId="8" xfId="50" applyFont="1" applyFill="1" applyBorder="1" applyAlignment="1">
      <alignment horizontal="center" vertical="center"/>
    </xf>
    <xf numFmtId="0" fontId="36" fillId="20" borderId="9" xfId="50" applyFont="1" applyFill="1" applyBorder="1" applyAlignment="1">
      <alignment horizontal="center" vertical="center"/>
    </xf>
    <xf numFmtId="0" fontId="19" fillId="0" borderId="0" xfId="64" applyFont="1" applyAlignment="1">
      <alignment horizontal="left" vertical="center" wrapText="1"/>
    </xf>
    <xf numFmtId="0" fontId="24" fillId="0" borderId="0" xfId="50" applyFont="1" applyAlignment="1">
      <alignment horizontal="center" vertical="center" wrapText="1"/>
    </xf>
    <xf numFmtId="0" fontId="40" fillId="0" borderId="5" xfId="50" applyFont="1" applyBorder="1" applyAlignment="1">
      <alignment horizontal="right"/>
    </xf>
    <xf numFmtId="0" fontId="19" fillId="0" borderId="0" xfId="50" applyFont="1" applyAlignment="1">
      <alignment horizontal="left"/>
    </xf>
    <xf numFmtId="0" fontId="23" fillId="0" borderId="0" xfId="50" applyFont="1" applyAlignment="1">
      <alignment horizontal="center"/>
    </xf>
    <xf numFmtId="0" fontId="23" fillId="0" borderId="5" xfId="50" applyFont="1" applyBorder="1" applyAlignment="1">
      <alignment horizontal="center"/>
    </xf>
    <xf numFmtId="0" fontId="23" fillId="0" borderId="18" xfId="50" applyFont="1" applyBorder="1" applyAlignment="1">
      <alignment horizontal="center"/>
    </xf>
    <xf numFmtId="0" fontId="38" fillId="0" borderId="0" xfId="50" applyFont="1" applyAlignment="1">
      <alignment horizontal="left" vertical="center"/>
    </xf>
    <xf numFmtId="4" fontId="38" fillId="0" borderId="0" xfId="50" applyNumberFormat="1" applyFont="1" applyAlignment="1">
      <alignment horizontal="left" vertical="center"/>
    </xf>
    <xf numFmtId="0" fontId="19" fillId="0" borderId="0" xfId="0" applyFont="1" applyAlignment="1">
      <alignment horizontal="left" vertical="top" wrapText="1"/>
    </xf>
    <xf numFmtId="0" fontId="19" fillId="0" borderId="0" xfId="64" applyFont="1" applyAlignment="1">
      <alignment horizontal="left" vertical="top" wrapText="1"/>
    </xf>
    <xf numFmtId="0" fontId="26" fillId="18" borderId="6" xfId="64" applyFont="1" applyFill="1" applyBorder="1" applyAlignment="1">
      <alignment horizontal="center" vertical="center" wrapText="1"/>
    </xf>
    <xf numFmtId="0" fontId="19" fillId="0" borderId="0" xfId="0" applyFont="1" applyAlignment="1">
      <alignment horizontal="center" vertical="top" wrapText="1"/>
    </xf>
    <xf numFmtId="0" fontId="19" fillId="0" borderId="0" xfId="0" applyFont="1" applyAlignment="1">
      <alignment horizontal="left" vertical="center" wrapText="1"/>
    </xf>
    <xf numFmtId="49" fontId="19" fillId="0" borderId="0" xfId="0" applyNumberFormat="1" applyFont="1" applyAlignment="1">
      <alignment horizontal="left" vertical="top" wrapText="1"/>
    </xf>
    <xf numFmtId="4" fontId="40" fillId="0" borderId="17" xfId="64" applyNumberFormat="1" applyFont="1" applyBorder="1" applyAlignment="1">
      <alignment horizontal="right"/>
    </xf>
    <xf numFmtId="49" fontId="19" fillId="0" borderId="0" xfId="64" applyNumberFormat="1" applyFont="1" applyAlignment="1">
      <alignment horizontal="left" wrapText="1"/>
    </xf>
    <xf numFmtId="0" fontId="31" fillId="0" borderId="0" xfId="0" applyFont="1" applyAlignment="1">
      <alignment horizontal="center" vertical="top" wrapText="1"/>
    </xf>
    <xf numFmtId="0" fontId="31" fillId="0" borderId="0" xfId="0" applyFont="1" applyAlignment="1">
      <alignment horizontal="left" vertical="top" wrapText="1"/>
    </xf>
    <xf numFmtId="0" fontId="19" fillId="0" borderId="0" xfId="0" applyFont="1" applyAlignment="1">
      <alignment horizontal="left" wrapText="1"/>
    </xf>
  </cellXfs>
  <cellStyles count="67">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xfId="13" xr:uid="{00000000-0005-0000-0000-00000C000000}"/>
    <cellStyle name="40 % – Poudarek2" xfId="14" xr:uid="{00000000-0005-0000-0000-00000D000000}"/>
    <cellStyle name="40 % – Poudarek3" xfId="15" xr:uid="{00000000-0005-0000-0000-00000E000000}"/>
    <cellStyle name="40 % – Poudarek4" xfId="16" xr:uid="{00000000-0005-0000-0000-00000F000000}"/>
    <cellStyle name="40 % – Poudarek5" xfId="17" xr:uid="{00000000-0005-0000-0000-000010000000}"/>
    <cellStyle name="40 % – Poudarek6"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xfId="25" xr:uid="{00000000-0005-0000-0000-000018000000}"/>
    <cellStyle name="60 % – Poudarek2" xfId="26" xr:uid="{00000000-0005-0000-0000-000019000000}"/>
    <cellStyle name="60 % – Poudarek3" xfId="27" xr:uid="{00000000-0005-0000-0000-00001A000000}"/>
    <cellStyle name="60 % – Poudarek4" xfId="28" xr:uid="{00000000-0005-0000-0000-00001B000000}"/>
    <cellStyle name="60 % – Poudarek5" xfId="29" xr:uid="{00000000-0005-0000-0000-00001C000000}"/>
    <cellStyle name="60 % – Poudarek6"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Dobro" xfId="37" xr:uid="{00000000-0005-0000-0000-000024000000}"/>
    <cellStyle name="Element-delo" xfId="38" xr:uid="{00000000-0005-0000-0000-000025000000}"/>
    <cellStyle name="Element-delo 5" xfId="39" xr:uid="{00000000-0005-0000-0000-000026000000}"/>
    <cellStyle name="Element-delo_HTZ IP 164 srednja zdravstvena šola Celje ci1151-1, BZ500+..." xfId="40" xr:uid="{00000000-0005-0000-0000-000027000000}"/>
    <cellStyle name="Good" xfId="41" xr:uid="{00000000-0005-0000-0000-000028000000}"/>
    <cellStyle name="Hiperpovezava 2" xfId="42" xr:uid="{00000000-0005-0000-0000-000029000000}"/>
    <cellStyle name="Izhod" xfId="43" xr:uid="{00000000-0005-0000-0000-00002A000000}"/>
    <cellStyle name="Naslov" xfId="44" xr:uid="{00000000-0005-0000-0000-00002B000000}"/>
    <cellStyle name="Naslov 5" xfId="45" xr:uid="{00000000-0005-0000-0000-00002C000000}"/>
    <cellStyle name="Navadno" xfId="0" builtinId="0"/>
    <cellStyle name="Navadno 2" xfId="46" xr:uid="{00000000-0005-0000-0000-00002E000000}"/>
    <cellStyle name="Navadno 3" xfId="47" xr:uid="{00000000-0005-0000-0000-00002F000000}"/>
    <cellStyle name="Navadno 4" xfId="48" xr:uid="{00000000-0005-0000-0000-000030000000}"/>
    <cellStyle name="Navadno 5" xfId="49" xr:uid="{00000000-0005-0000-0000-000031000000}"/>
    <cellStyle name="Navadno_ARREA- koča Ruše-rušitve" xfId="64" xr:uid="{00000000-0005-0000-0000-000033000000}"/>
    <cellStyle name="Navadno_KALAMAR-PSO GREGORČIČEVA MS-16.11.04" xfId="50" xr:uid="{00000000-0005-0000-0000-000034000000}"/>
    <cellStyle name="Navadno_KALAMAR-PSO GREGORČIČEVA MS-16.11.04_3I- vrtec Dobrna ključ" xfId="51" xr:uid="{00000000-0005-0000-0000-000035000000}"/>
    <cellStyle name="Navadno_PROJEKTA gradbena jama komenda marec 2009 in avgust 10" xfId="52" xr:uid="{00000000-0005-0000-0000-000036000000}"/>
    <cellStyle name="Normal 2" xfId="53" xr:uid="{00000000-0005-0000-0000-000038000000}"/>
    <cellStyle name="Normal 3" xfId="54" xr:uid="{00000000-0005-0000-0000-000039000000}"/>
    <cellStyle name="Normal 4" xfId="55" xr:uid="{00000000-0005-0000-0000-00003A000000}"/>
    <cellStyle name="Normal_pr zid 7,9 koslj 10.12.98 (2)" xfId="65" xr:uid="{00000000-0005-0000-0000-00003B000000}"/>
    <cellStyle name="Opozorilo" xfId="56" xr:uid="{00000000-0005-0000-0000-00003C000000}"/>
    <cellStyle name="Output" xfId="57" xr:uid="{00000000-0005-0000-0000-00003D000000}"/>
    <cellStyle name="Pojasnjevalno besedilo" xfId="66" builtinId="53"/>
    <cellStyle name="PRVA VRSTA Element delo 2" xfId="58" xr:uid="{00000000-0005-0000-0000-00003E000000}"/>
    <cellStyle name="Slog 1" xfId="59" xr:uid="{00000000-0005-0000-0000-00003F000000}"/>
    <cellStyle name="Title" xfId="60" xr:uid="{00000000-0005-0000-0000-000040000000}"/>
    <cellStyle name="Valuta 2" xfId="61" xr:uid="{00000000-0005-0000-0000-000041000000}"/>
    <cellStyle name="Vejica 2" xfId="62" xr:uid="{00000000-0005-0000-0000-000042000000}"/>
    <cellStyle name="Warning Text" xfId="63"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6350</xdr:colOff>
      <xdr:row>58</xdr:row>
      <xdr:rowOff>133350</xdr:rowOff>
    </xdr:from>
    <xdr:to>
      <xdr:col>5</xdr:col>
      <xdr:colOff>697290</xdr:colOff>
      <xdr:row>62</xdr:row>
      <xdr:rowOff>307975</xdr:rowOff>
    </xdr:to>
    <xdr:pic>
      <xdr:nvPicPr>
        <xdr:cNvPr id="4" name="Slika 3">
          <a:extLst>
            <a:ext uri="{FF2B5EF4-FFF2-40B4-BE49-F238E27FC236}">
              <a16:creationId xmlns:a16="http://schemas.microsoft.com/office/drawing/2014/main" id="{1845E95D-710D-7189-DED3-E600CA82B1ED}"/>
            </a:ext>
          </a:extLst>
        </xdr:cNvPr>
        <xdr:cNvPicPr>
          <a:picLocks noChangeAspect="1"/>
        </xdr:cNvPicPr>
      </xdr:nvPicPr>
      <xdr:blipFill>
        <a:blip xmlns:r="http://schemas.openxmlformats.org/officeDocument/2006/relationships" r:embed="rId1"/>
        <a:stretch>
          <a:fillRect/>
        </a:stretch>
      </xdr:blipFill>
      <xdr:spPr>
        <a:xfrm>
          <a:off x="247650" y="21894800"/>
          <a:ext cx="5701090" cy="4848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28800</xdr:colOff>
      <xdr:row>52</xdr:row>
      <xdr:rowOff>0</xdr:rowOff>
    </xdr:from>
    <xdr:to>
      <xdr:col>1</xdr:col>
      <xdr:colOff>33480</xdr:colOff>
      <xdr:row>52</xdr:row>
      <xdr:rowOff>141315</xdr:rowOff>
    </xdr:to>
    <xdr:sp macro="" textlink="">
      <xdr:nvSpPr>
        <xdr:cNvPr id="2" name="CustomShape 1">
          <a:extLst>
            <a:ext uri="{FF2B5EF4-FFF2-40B4-BE49-F238E27FC236}">
              <a16:creationId xmlns:a16="http://schemas.microsoft.com/office/drawing/2014/main" id="{DE1994E3-3B41-4509-BCAE-2F877732799E}"/>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twoCellAnchor>
  <xdr:oneCellAnchor>
    <xdr:from>
      <xdr:col>1</xdr:col>
      <xdr:colOff>28800</xdr:colOff>
      <xdr:row>52</xdr:row>
      <xdr:rowOff>0</xdr:rowOff>
    </xdr:from>
    <xdr:ext cx="4680" cy="141315"/>
    <xdr:sp macro="" textlink="">
      <xdr:nvSpPr>
        <xdr:cNvPr id="3" name="CustomShape 1">
          <a:extLst>
            <a:ext uri="{FF2B5EF4-FFF2-40B4-BE49-F238E27FC236}">
              <a16:creationId xmlns:a16="http://schemas.microsoft.com/office/drawing/2014/main" id="{020AF678-0FF2-497E-B238-A809773BFCA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 name="CustomShape 1">
          <a:extLst>
            <a:ext uri="{FF2B5EF4-FFF2-40B4-BE49-F238E27FC236}">
              <a16:creationId xmlns:a16="http://schemas.microsoft.com/office/drawing/2014/main" id="{1428C25A-0F9A-4A98-8D97-AA5A8505FD9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5" name="CustomShape 1">
          <a:extLst>
            <a:ext uri="{FF2B5EF4-FFF2-40B4-BE49-F238E27FC236}">
              <a16:creationId xmlns:a16="http://schemas.microsoft.com/office/drawing/2014/main" id="{071E1ED4-8A8D-4272-8F32-0177D29BC12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6" name="CustomShape 1">
          <a:extLst>
            <a:ext uri="{FF2B5EF4-FFF2-40B4-BE49-F238E27FC236}">
              <a16:creationId xmlns:a16="http://schemas.microsoft.com/office/drawing/2014/main" id="{F91F446C-7CC7-4DF3-8CB8-CE34F913DAF7}"/>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7" name="CustomShape 1">
          <a:extLst>
            <a:ext uri="{FF2B5EF4-FFF2-40B4-BE49-F238E27FC236}">
              <a16:creationId xmlns:a16="http://schemas.microsoft.com/office/drawing/2014/main" id="{B5DA7628-65EC-4750-9C0A-32B68C4B0186}"/>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8" name="CustomShape 1">
          <a:extLst>
            <a:ext uri="{FF2B5EF4-FFF2-40B4-BE49-F238E27FC236}">
              <a16:creationId xmlns:a16="http://schemas.microsoft.com/office/drawing/2014/main" id="{A35697A5-1B4A-40B8-88F0-9D0C4C827593}"/>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9" name="CustomShape 1">
          <a:extLst>
            <a:ext uri="{FF2B5EF4-FFF2-40B4-BE49-F238E27FC236}">
              <a16:creationId xmlns:a16="http://schemas.microsoft.com/office/drawing/2014/main" id="{DB9835D6-7E75-445C-9562-DD307040A87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0" name="CustomShape 1">
          <a:extLst>
            <a:ext uri="{FF2B5EF4-FFF2-40B4-BE49-F238E27FC236}">
              <a16:creationId xmlns:a16="http://schemas.microsoft.com/office/drawing/2014/main" id="{F7154594-AA01-44B7-B985-A3D18F5E1607}"/>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1" name="CustomShape 1">
          <a:extLst>
            <a:ext uri="{FF2B5EF4-FFF2-40B4-BE49-F238E27FC236}">
              <a16:creationId xmlns:a16="http://schemas.microsoft.com/office/drawing/2014/main" id="{8442582F-6CA4-4B15-98F2-8991A7C4FC9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2" name="CustomShape 1">
          <a:extLst>
            <a:ext uri="{FF2B5EF4-FFF2-40B4-BE49-F238E27FC236}">
              <a16:creationId xmlns:a16="http://schemas.microsoft.com/office/drawing/2014/main" id="{73A13EA9-AEA5-4FE1-9C58-BC625A84DD0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3" name="CustomShape 1">
          <a:extLst>
            <a:ext uri="{FF2B5EF4-FFF2-40B4-BE49-F238E27FC236}">
              <a16:creationId xmlns:a16="http://schemas.microsoft.com/office/drawing/2014/main" id="{F131B23C-B973-4886-8489-75BC2DB97DA7}"/>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4" name="CustomShape 1">
          <a:extLst>
            <a:ext uri="{FF2B5EF4-FFF2-40B4-BE49-F238E27FC236}">
              <a16:creationId xmlns:a16="http://schemas.microsoft.com/office/drawing/2014/main" id="{D6DE6187-240B-4A42-818E-7418668D7A73}"/>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5" name="CustomShape 1">
          <a:extLst>
            <a:ext uri="{FF2B5EF4-FFF2-40B4-BE49-F238E27FC236}">
              <a16:creationId xmlns:a16="http://schemas.microsoft.com/office/drawing/2014/main" id="{3D8B1F2D-B348-4F22-ACE8-56ABAE0A7BB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6" name="CustomShape 1">
          <a:extLst>
            <a:ext uri="{FF2B5EF4-FFF2-40B4-BE49-F238E27FC236}">
              <a16:creationId xmlns:a16="http://schemas.microsoft.com/office/drawing/2014/main" id="{C38973C5-2A73-454F-AEFB-48B193AEB22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7" name="CustomShape 1">
          <a:extLst>
            <a:ext uri="{FF2B5EF4-FFF2-40B4-BE49-F238E27FC236}">
              <a16:creationId xmlns:a16="http://schemas.microsoft.com/office/drawing/2014/main" id="{EEEEB099-D546-440E-B73E-DD8D3391AF2D}"/>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8" name="CustomShape 1">
          <a:extLst>
            <a:ext uri="{FF2B5EF4-FFF2-40B4-BE49-F238E27FC236}">
              <a16:creationId xmlns:a16="http://schemas.microsoft.com/office/drawing/2014/main" id="{6D12B7FA-4CED-45C9-9C28-2C1BC8BEF8AF}"/>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19" name="CustomShape 1">
          <a:extLst>
            <a:ext uri="{FF2B5EF4-FFF2-40B4-BE49-F238E27FC236}">
              <a16:creationId xmlns:a16="http://schemas.microsoft.com/office/drawing/2014/main" id="{C01209F4-7C2A-4244-8B03-1BF0703B635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0" name="CustomShape 1">
          <a:extLst>
            <a:ext uri="{FF2B5EF4-FFF2-40B4-BE49-F238E27FC236}">
              <a16:creationId xmlns:a16="http://schemas.microsoft.com/office/drawing/2014/main" id="{2B14B45C-D243-45DD-8663-763E1B53917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1" name="CustomShape 1">
          <a:extLst>
            <a:ext uri="{FF2B5EF4-FFF2-40B4-BE49-F238E27FC236}">
              <a16:creationId xmlns:a16="http://schemas.microsoft.com/office/drawing/2014/main" id="{EEE1564E-0971-4CFF-BECB-215D006026F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2" name="CustomShape 1">
          <a:extLst>
            <a:ext uri="{FF2B5EF4-FFF2-40B4-BE49-F238E27FC236}">
              <a16:creationId xmlns:a16="http://schemas.microsoft.com/office/drawing/2014/main" id="{E1678DAC-FC2E-4ED1-A309-DF3CC9604DA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3" name="CustomShape 1">
          <a:extLst>
            <a:ext uri="{FF2B5EF4-FFF2-40B4-BE49-F238E27FC236}">
              <a16:creationId xmlns:a16="http://schemas.microsoft.com/office/drawing/2014/main" id="{7AD3692E-3898-49DE-8F9F-715F1258B7E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4" name="CustomShape 1">
          <a:extLst>
            <a:ext uri="{FF2B5EF4-FFF2-40B4-BE49-F238E27FC236}">
              <a16:creationId xmlns:a16="http://schemas.microsoft.com/office/drawing/2014/main" id="{F21F776E-D513-4092-B8FE-14A078B4915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5" name="CustomShape 1">
          <a:extLst>
            <a:ext uri="{FF2B5EF4-FFF2-40B4-BE49-F238E27FC236}">
              <a16:creationId xmlns:a16="http://schemas.microsoft.com/office/drawing/2014/main" id="{7246EFD8-C17B-4029-8833-E95027AE4623}"/>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6" name="CustomShape 1">
          <a:extLst>
            <a:ext uri="{FF2B5EF4-FFF2-40B4-BE49-F238E27FC236}">
              <a16:creationId xmlns:a16="http://schemas.microsoft.com/office/drawing/2014/main" id="{DF06D8F9-D343-4E8D-A2CE-C828849BC06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7" name="CustomShape 1">
          <a:extLst>
            <a:ext uri="{FF2B5EF4-FFF2-40B4-BE49-F238E27FC236}">
              <a16:creationId xmlns:a16="http://schemas.microsoft.com/office/drawing/2014/main" id="{02F9C8CB-E5A5-4E98-A169-7090231DE03F}"/>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8" name="CustomShape 1">
          <a:extLst>
            <a:ext uri="{FF2B5EF4-FFF2-40B4-BE49-F238E27FC236}">
              <a16:creationId xmlns:a16="http://schemas.microsoft.com/office/drawing/2014/main" id="{8BBDDF13-7B81-495A-A43C-7E10EC1E273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29" name="CustomShape 1">
          <a:extLst>
            <a:ext uri="{FF2B5EF4-FFF2-40B4-BE49-F238E27FC236}">
              <a16:creationId xmlns:a16="http://schemas.microsoft.com/office/drawing/2014/main" id="{67484570-5CBF-4B5A-8737-AAB573490A3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0" name="CustomShape 1">
          <a:extLst>
            <a:ext uri="{FF2B5EF4-FFF2-40B4-BE49-F238E27FC236}">
              <a16:creationId xmlns:a16="http://schemas.microsoft.com/office/drawing/2014/main" id="{0AECCDFA-3364-4D5C-87C2-C2CF565DFF18}"/>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1" name="CustomShape 1">
          <a:extLst>
            <a:ext uri="{FF2B5EF4-FFF2-40B4-BE49-F238E27FC236}">
              <a16:creationId xmlns:a16="http://schemas.microsoft.com/office/drawing/2014/main" id="{85A650F9-3E33-476E-8EAF-29AAC498E7B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2" name="CustomShape 1">
          <a:extLst>
            <a:ext uri="{FF2B5EF4-FFF2-40B4-BE49-F238E27FC236}">
              <a16:creationId xmlns:a16="http://schemas.microsoft.com/office/drawing/2014/main" id="{52AB28D5-EF8E-43F7-B931-DE497AAEA74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3" name="CustomShape 1">
          <a:extLst>
            <a:ext uri="{FF2B5EF4-FFF2-40B4-BE49-F238E27FC236}">
              <a16:creationId xmlns:a16="http://schemas.microsoft.com/office/drawing/2014/main" id="{24A633CA-451E-473D-9F57-0C789AE6044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4" name="CustomShape 1">
          <a:extLst>
            <a:ext uri="{FF2B5EF4-FFF2-40B4-BE49-F238E27FC236}">
              <a16:creationId xmlns:a16="http://schemas.microsoft.com/office/drawing/2014/main" id="{7FDAB48C-F25C-4384-91A1-EE3CEB52606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5" name="CustomShape 1">
          <a:extLst>
            <a:ext uri="{FF2B5EF4-FFF2-40B4-BE49-F238E27FC236}">
              <a16:creationId xmlns:a16="http://schemas.microsoft.com/office/drawing/2014/main" id="{4EE8084D-6432-4962-B238-F15A7218AB4D}"/>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6" name="CustomShape 1">
          <a:extLst>
            <a:ext uri="{FF2B5EF4-FFF2-40B4-BE49-F238E27FC236}">
              <a16:creationId xmlns:a16="http://schemas.microsoft.com/office/drawing/2014/main" id="{261DA02C-DF73-4095-9419-00F831BB023E}"/>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7" name="CustomShape 1">
          <a:extLst>
            <a:ext uri="{FF2B5EF4-FFF2-40B4-BE49-F238E27FC236}">
              <a16:creationId xmlns:a16="http://schemas.microsoft.com/office/drawing/2014/main" id="{01C9483B-EAD4-484E-9A86-2B13B059F62E}"/>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8" name="CustomShape 1">
          <a:extLst>
            <a:ext uri="{FF2B5EF4-FFF2-40B4-BE49-F238E27FC236}">
              <a16:creationId xmlns:a16="http://schemas.microsoft.com/office/drawing/2014/main" id="{963719CC-AA39-4D6C-9317-D0329D31E5E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39" name="CustomShape 1">
          <a:extLst>
            <a:ext uri="{FF2B5EF4-FFF2-40B4-BE49-F238E27FC236}">
              <a16:creationId xmlns:a16="http://schemas.microsoft.com/office/drawing/2014/main" id="{05F93C18-0DD3-4AA2-B816-84BD13946A1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0" name="CustomShape 1">
          <a:extLst>
            <a:ext uri="{FF2B5EF4-FFF2-40B4-BE49-F238E27FC236}">
              <a16:creationId xmlns:a16="http://schemas.microsoft.com/office/drawing/2014/main" id="{23B91C03-D90B-4391-9A50-F428149E90E4}"/>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1" name="CustomShape 1">
          <a:extLst>
            <a:ext uri="{FF2B5EF4-FFF2-40B4-BE49-F238E27FC236}">
              <a16:creationId xmlns:a16="http://schemas.microsoft.com/office/drawing/2014/main" id="{149E545F-1B36-4A79-B952-7EA10075BAD1}"/>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2" name="CustomShape 1">
          <a:extLst>
            <a:ext uri="{FF2B5EF4-FFF2-40B4-BE49-F238E27FC236}">
              <a16:creationId xmlns:a16="http://schemas.microsoft.com/office/drawing/2014/main" id="{DF37C455-0AE4-4A60-8ACA-8220034DDAD0}"/>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3" name="CustomShape 1">
          <a:extLst>
            <a:ext uri="{FF2B5EF4-FFF2-40B4-BE49-F238E27FC236}">
              <a16:creationId xmlns:a16="http://schemas.microsoft.com/office/drawing/2014/main" id="{7DA33686-6321-48AE-8B23-4D6F064EEE6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4" name="CustomShape 1">
          <a:extLst>
            <a:ext uri="{FF2B5EF4-FFF2-40B4-BE49-F238E27FC236}">
              <a16:creationId xmlns:a16="http://schemas.microsoft.com/office/drawing/2014/main" id="{61A156C4-0351-4BA2-AA61-10F6636DFFE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5" name="CustomShape 1">
          <a:extLst>
            <a:ext uri="{FF2B5EF4-FFF2-40B4-BE49-F238E27FC236}">
              <a16:creationId xmlns:a16="http://schemas.microsoft.com/office/drawing/2014/main" id="{18DF881F-815A-4F97-8BAA-2402A45D0056}"/>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6" name="CustomShape 1">
          <a:extLst>
            <a:ext uri="{FF2B5EF4-FFF2-40B4-BE49-F238E27FC236}">
              <a16:creationId xmlns:a16="http://schemas.microsoft.com/office/drawing/2014/main" id="{EEEA5C25-0C12-4420-8BE8-D73F4781A4D4}"/>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7" name="CustomShape 1">
          <a:extLst>
            <a:ext uri="{FF2B5EF4-FFF2-40B4-BE49-F238E27FC236}">
              <a16:creationId xmlns:a16="http://schemas.microsoft.com/office/drawing/2014/main" id="{6E5D2D8F-D863-4558-BF48-D8A01FB8BD2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8" name="CustomShape 1">
          <a:extLst>
            <a:ext uri="{FF2B5EF4-FFF2-40B4-BE49-F238E27FC236}">
              <a16:creationId xmlns:a16="http://schemas.microsoft.com/office/drawing/2014/main" id="{E9E37CFF-E579-4D00-BC4E-76409969DF5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52</xdr:row>
      <xdr:rowOff>0</xdr:rowOff>
    </xdr:from>
    <xdr:ext cx="4680" cy="141315"/>
    <xdr:sp macro="" textlink="">
      <xdr:nvSpPr>
        <xdr:cNvPr id="49" name="CustomShape 1">
          <a:extLst>
            <a:ext uri="{FF2B5EF4-FFF2-40B4-BE49-F238E27FC236}">
              <a16:creationId xmlns:a16="http://schemas.microsoft.com/office/drawing/2014/main" id="{29D9EBDD-C0C1-43D4-9A20-BD77E3299AB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P62"/>
  <sheetViews>
    <sheetView zoomScale="110" zoomScaleNormal="110" zoomScaleSheetLayoutView="100" workbookViewId="0">
      <selection activeCell="P2" sqref="P2"/>
    </sheetView>
  </sheetViews>
  <sheetFormatPr defaultColWidth="9.109375" defaultRowHeight="13.8"/>
  <cols>
    <col min="1" max="1" width="3.109375" style="17" customWidth="1"/>
    <col min="2" max="2" width="1" style="17" customWidth="1"/>
    <col min="3" max="3" width="9.109375" style="6"/>
    <col min="4" max="4" width="3.5546875" style="6" customWidth="1"/>
    <col min="5" max="5" width="10.109375" style="6" bestFit="1" customWidth="1"/>
    <col min="6" max="6" width="9.109375" style="6"/>
    <col min="7" max="7" width="4.33203125" style="6" customWidth="1"/>
    <col min="8" max="8" width="3.33203125" style="6" customWidth="1"/>
    <col min="9" max="9" width="11.88671875" style="6" customWidth="1"/>
    <col min="10" max="10" width="13.6640625" style="45" customWidth="1"/>
    <col min="11" max="11" width="16" style="7" customWidth="1"/>
    <col min="12" max="12" width="3.5546875" style="6" customWidth="1"/>
    <col min="13" max="16384" width="9.109375" style="6"/>
  </cols>
  <sheetData>
    <row r="1" spans="1:14" ht="21.75" customHeight="1">
      <c r="A1" s="316" t="s">
        <v>176</v>
      </c>
      <c r="B1" s="317"/>
      <c r="C1" s="317"/>
      <c r="D1" s="317"/>
      <c r="E1" s="317"/>
      <c r="F1" s="317"/>
      <c r="G1" s="317"/>
      <c r="H1" s="317"/>
      <c r="I1" s="317"/>
      <c r="J1" s="317"/>
      <c r="K1" s="317"/>
      <c r="L1" s="318"/>
    </row>
    <row r="3" spans="1:14" s="13" customFormat="1" ht="37.5" customHeight="1">
      <c r="A3" s="15"/>
      <c r="B3" s="15"/>
      <c r="C3" s="16" t="s">
        <v>1</v>
      </c>
      <c r="D3" s="12"/>
      <c r="E3" s="311" t="s">
        <v>21</v>
      </c>
      <c r="F3" s="311"/>
      <c r="G3" s="311"/>
      <c r="H3" s="311"/>
      <c r="I3" s="311"/>
      <c r="J3" s="312" t="s">
        <v>136</v>
      </c>
      <c r="K3" s="312"/>
      <c r="L3" s="312"/>
    </row>
    <row r="4" spans="1:14" ht="7.5" customHeight="1">
      <c r="C4" s="16"/>
      <c r="G4" s="18"/>
      <c r="H4" s="9"/>
      <c r="I4" s="9"/>
      <c r="J4" s="312"/>
      <c r="K4" s="312"/>
      <c r="L4" s="312"/>
    </row>
    <row r="5" spans="1:14" ht="38.25" customHeight="1">
      <c r="C5" s="120" t="s">
        <v>2</v>
      </c>
      <c r="E5" s="320" t="s">
        <v>175</v>
      </c>
      <c r="F5" s="320"/>
      <c r="G5" s="320"/>
      <c r="H5" s="320"/>
      <c r="I5" s="320"/>
      <c r="J5" s="320"/>
      <c r="K5" s="320"/>
      <c r="L5" s="320"/>
    </row>
    <row r="6" spans="1:14" ht="5.25" customHeight="1">
      <c r="C6" s="16"/>
      <c r="E6" s="21"/>
      <c r="G6" s="18"/>
      <c r="H6" s="9"/>
      <c r="I6" s="9"/>
      <c r="J6" s="19"/>
      <c r="K6" s="20"/>
    </row>
    <row r="7" spans="1:14" s="8" customFormat="1" ht="12.75" customHeight="1">
      <c r="A7" s="22"/>
      <c r="B7" s="22"/>
      <c r="C7" s="11" t="s">
        <v>22</v>
      </c>
      <c r="D7" s="10"/>
      <c r="E7" s="23" t="s">
        <v>113</v>
      </c>
      <c r="F7" s="24"/>
      <c r="G7" s="25"/>
      <c r="H7" s="321" t="s">
        <v>114</v>
      </c>
      <c r="I7" s="321"/>
      <c r="J7" s="321"/>
      <c r="K7" s="321"/>
      <c r="L7" s="321"/>
      <c r="N7" s="6"/>
    </row>
    <row r="8" spans="1:14" s="27" customFormat="1" ht="15" hidden="1" customHeight="1">
      <c r="A8" s="26"/>
      <c r="B8" s="26"/>
      <c r="C8" s="84" t="s">
        <v>40</v>
      </c>
      <c r="F8" s="28"/>
      <c r="G8" s="5"/>
      <c r="H8" s="29"/>
      <c r="I8" s="29"/>
      <c r="J8" s="30"/>
      <c r="K8" s="31"/>
    </row>
    <row r="9" spans="1:14" s="27" customFormat="1" ht="16.5" hidden="1" customHeight="1">
      <c r="A9" s="26"/>
      <c r="B9" s="26"/>
      <c r="C9" s="32" t="s">
        <v>23</v>
      </c>
      <c r="F9" s="29" t="s">
        <v>24</v>
      </c>
      <c r="G9" s="5" t="s">
        <v>12</v>
      </c>
      <c r="H9" s="29"/>
      <c r="I9" s="33"/>
      <c r="J9" s="4"/>
      <c r="K9" s="26"/>
      <c r="L9" s="29" t="s">
        <v>12</v>
      </c>
    </row>
    <row r="10" spans="1:14" s="27" customFormat="1" ht="16.5" hidden="1" customHeight="1">
      <c r="A10" s="26"/>
      <c r="B10" s="26"/>
      <c r="C10" s="32" t="s">
        <v>41</v>
      </c>
      <c r="F10" s="29" t="s">
        <v>24</v>
      </c>
      <c r="G10" s="85" t="s">
        <v>12</v>
      </c>
      <c r="H10" s="29"/>
      <c r="I10" s="33"/>
      <c r="J10" s="4"/>
      <c r="K10" s="26"/>
      <c r="L10" s="29" t="s">
        <v>12</v>
      </c>
    </row>
    <row r="11" spans="1:14" s="27" customFormat="1" ht="16.5" hidden="1" customHeight="1">
      <c r="A11" s="26"/>
      <c r="B11" s="26"/>
      <c r="C11" s="5" t="s">
        <v>25</v>
      </c>
      <c r="F11" s="29" t="s">
        <v>24</v>
      </c>
      <c r="G11" s="5" t="s">
        <v>12</v>
      </c>
      <c r="H11" s="29"/>
      <c r="I11" s="33"/>
      <c r="J11" s="4"/>
      <c r="K11" s="26"/>
      <c r="L11" s="29" t="s">
        <v>12</v>
      </c>
    </row>
    <row r="12" spans="1:14" s="27" customFormat="1" ht="16.5" hidden="1" customHeight="1">
      <c r="A12" s="26"/>
      <c r="B12" s="26"/>
      <c r="C12" s="5" t="s">
        <v>75</v>
      </c>
      <c r="F12" s="29" t="s">
        <v>24</v>
      </c>
      <c r="G12" s="5"/>
      <c r="H12" s="29"/>
      <c r="I12" s="33"/>
      <c r="J12" s="4"/>
      <c r="K12" s="26"/>
      <c r="L12" s="29"/>
    </row>
    <row r="13" spans="1:14" s="36" customFormat="1" ht="3.75" customHeight="1">
      <c r="A13" s="34"/>
      <c r="B13" s="34"/>
      <c r="C13" s="32"/>
      <c r="D13" s="28"/>
      <c r="E13" s="28"/>
      <c r="F13" s="28"/>
      <c r="G13" s="5"/>
      <c r="H13" s="29"/>
      <c r="I13" s="29"/>
      <c r="J13" s="30"/>
      <c r="K13" s="35"/>
      <c r="L13" s="28"/>
    </row>
    <row r="14" spans="1:14" s="36" customFormat="1" ht="24" customHeight="1">
      <c r="A14" s="313" t="s">
        <v>71</v>
      </c>
      <c r="B14" s="314"/>
      <c r="C14" s="314"/>
      <c r="D14" s="314"/>
      <c r="E14" s="314"/>
      <c r="F14" s="314"/>
      <c r="G14" s="314"/>
      <c r="H14" s="314"/>
      <c r="I14" s="314"/>
      <c r="J14" s="314"/>
      <c r="K14" s="314"/>
      <c r="L14" s="315"/>
    </row>
    <row r="15" spans="1:14" s="36" customFormat="1" ht="3.6" customHeight="1">
      <c r="A15" s="162"/>
      <c r="B15" s="162"/>
      <c r="C15" s="163"/>
      <c r="D15" s="164"/>
      <c r="E15" s="164"/>
      <c r="F15" s="164"/>
      <c r="G15" s="165"/>
      <c r="H15" s="166"/>
      <c r="I15" s="166"/>
      <c r="J15" s="30"/>
      <c r="K15" s="35"/>
      <c r="L15" s="28"/>
    </row>
    <row r="16" spans="1:14" s="236" customFormat="1" ht="16.5" customHeight="1">
      <c r="A16" s="300" t="s">
        <v>59</v>
      </c>
      <c r="B16" s="300"/>
      <c r="C16" s="301" t="s">
        <v>31</v>
      </c>
      <c r="D16" s="300"/>
      <c r="E16" s="300"/>
      <c r="F16" s="300"/>
      <c r="G16" s="300"/>
      <c r="H16" s="300"/>
      <c r="I16" s="300"/>
      <c r="J16" s="302">
        <f>SUM(K17:K20)</f>
        <v>0</v>
      </c>
      <c r="K16" s="238"/>
      <c r="L16" s="239"/>
    </row>
    <row r="17" spans="1:12" s="13" customFormat="1" ht="15" customHeight="1">
      <c r="A17" s="15"/>
      <c r="B17" s="15"/>
      <c r="C17" s="15" t="s">
        <v>3</v>
      </c>
      <c r="D17" s="18" t="s">
        <v>63</v>
      </c>
      <c r="E17" s="17"/>
      <c r="F17" s="17"/>
      <c r="G17" s="17"/>
      <c r="H17" s="17"/>
      <c r="I17" s="17"/>
      <c r="J17" s="168"/>
      <c r="K17" s="160">
        <f>+'Pripravljalno zaključna dela'!F33</f>
        <v>0</v>
      </c>
      <c r="L17" s="121"/>
    </row>
    <row r="18" spans="1:12" s="42" customFormat="1" ht="15" customHeight="1">
      <c r="A18" s="119"/>
      <c r="B18" s="119"/>
      <c r="C18" s="15" t="s">
        <v>4</v>
      </c>
      <c r="D18" s="43" t="s">
        <v>60</v>
      </c>
      <c r="E18" s="43"/>
      <c r="F18" s="43"/>
      <c r="G18" s="43"/>
      <c r="H18" s="43"/>
      <c r="I18" s="43"/>
      <c r="J18" s="169"/>
      <c r="K18" s="158">
        <f>+'Pripravljalno zaključna dela'!F48</f>
        <v>0</v>
      </c>
      <c r="L18" s="122"/>
    </row>
    <row r="19" spans="1:12" s="42" customFormat="1" ht="15" customHeight="1">
      <c r="A19" s="119"/>
      <c r="B19" s="119"/>
      <c r="C19" s="15" t="s">
        <v>5</v>
      </c>
      <c r="D19" s="319" t="s">
        <v>85</v>
      </c>
      <c r="E19" s="319"/>
      <c r="F19" s="319"/>
      <c r="G19" s="319"/>
      <c r="H19" s="319"/>
      <c r="I19" s="319"/>
      <c r="J19" s="261"/>
      <c r="K19" s="158">
        <f>+'Pripravljalno zaključna dela'!F69</f>
        <v>0</v>
      </c>
      <c r="L19" s="122"/>
    </row>
    <row r="20" spans="1:12" s="42" customFormat="1" ht="15" customHeight="1">
      <c r="A20" s="119"/>
      <c r="B20" s="119"/>
      <c r="C20" s="15" t="s">
        <v>6</v>
      </c>
      <c r="D20" s="43" t="s">
        <v>61</v>
      </c>
      <c r="E20" s="43"/>
      <c r="F20" s="43"/>
      <c r="G20" s="43"/>
      <c r="H20" s="43"/>
      <c r="I20" s="43"/>
      <c r="J20" s="170"/>
      <c r="K20" s="159">
        <f>+'Pripravljalno zaključna dela'!F77</f>
        <v>0</v>
      </c>
      <c r="L20" s="122"/>
    </row>
    <row r="21" spans="1:12" s="42" customFormat="1" ht="15" customHeight="1">
      <c r="A21" s="167"/>
      <c r="B21" s="167"/>
      <c r="C21" s="151"/>
      <c r="D21" s="151"/>
      <c r="E21" s="151"/>
      <c r="F21" s="151"/>
      <c r="G21" s="151"/>
      <c r="H21" s="151"/>
      <c r="I21" s="151"/>
      <c r="J21" s="38"/>
      <c r="K21" s="39"/>
      <c r="L21" s="122"/>
    </row>
    <row r="22" spans="1:12" s="236" customFormat="1" ht="16.5" customHeight="1">
      <c r="A22" s="300" t="s">
        <v>17</v>
      </c>
      <c r="B22" s="300"/>
      <c r="C22" s="301" t="s">
        <v>62</v>
      </c>
      <c r="D22" s="301"/>
      <c r="E22" s="301"/>
      <c r="F22" s="301"/>
      <c r="G22" s="301"/>
      <c r="H22" s="301"/>
      <c r="I22" s="301"/>
      <c r="J22" s="303">
        <f>SUM(K23:K27)</f>
        <v>0</v>
      </c>
      <c r="K22" s="234"/>
      <c r="L22" s="235"/>
    </row>
    <row r="23" spans="1:12" s="42" customFormat="1" ht="15" customHeight="1">
      <c r="A23" s="119"/>
      <c r="B23" s="119"/>
      <c r="C23" s="119" t="s">
        <v>3</v>
      </c>
      <c r="D23" s="44" t="s">
        <v>64</v>
      </c>
      <c r="E23" s="44"/>
      <c r="F23" s="44"/>
      <c r="G23" s="44"/>
      <c r="J23" s="157"/>
      <c r="K23" s="158">
        <f>+'Statična sanacija'!F53</f>
        <v>0</v>
      </c>
      <c r="L23" s="122"/>
    </row>
    <row r="24" spans="1:12" s="42" customFormat="1" ht="15" customHeight="1">
      <c r="A24" s="119"/>
      <c r="B24" s="119"/>
      <c r="C24" s="119" t="s">
        <v>4</v>
      </c>
      <c r="D24" s="44" t="s">
        <v>65</v>
      </c>
      <c r="E24" s="44"/>
      <c r="F24" s="44"/>
      <c r="G24" s="44"/>
      <c r="J24" s="157"/>
      <c r="K24" s="158">
        <f>+'Statična sanacija'!F19</f>
        <v>0</v>
      </c>
      <c r="L24" s="122"/>
    </row>
    <row r="25" spans="1:12" s="42" customFormat="1" ht="15" customHeight="1">
      <c r="A25" s="119"/>
      <c r="B25" s="119"/>
      <c r="C25" s="119" t="s">
        <v>5</v>
      </c>
      <c r="D25" s="44" t="s">
        <v>93</v>
      </c>
      <c r="E25" s="44"/>
      <c r="F25" s="44"/>
      <c r="G25" s="44"/>
      <c r="J25" s="157"/>
      <c r="K25" s="158">
        <f>+'Statična sanacija'!F27</f>
        <v>0</v>
      </c>
      <c r="L25" s="122"/>
    </row>
    <row r="26" spans="1:12" s="42" customFormat="1" ht="15" customHeight="1">
      <c r="A26" s="119"/>
      <c r="B26" s="119"/>
      <c r="C26" s="119" t="s">
        <v>6</v>
      </c>
      <c r="D26" s="44" t="s">
        <v>139</v>
      </c>
      <c r="E26" s="44"/>
      <c r="F26" s="44"/>
      <c r="G26" s="44"/>
      <c r="J26" s="157"/>
      <c r="K26" s="158">
        <f>+'Statična sanacija'!F39</f>
        <v>0</v>
      </c>
      <c r="L26" s="122"/>
    </row>
    <row r="27" spans="1:12" s="13" customFormat="1" ht="15" customHeight="1">
      <c r="A27" s="15"/>
      <c r="B27" s="15"/>
      <c r="C27" s="119" t="s">
        <v>46</v>
      </c>
      <c r="D27" s="6" t="s">
        <v>96</v>
      </c>
      <c r="E27" s="6"/>
      <c r="F27" s="6"/>
      <c r="G27" s="6"/>
      <c r="J27" s="154"/>
      <c r="K27" s="155">
        <f>+'Statična sanacija'!F45</f>
        <v>0</v>
      </c>
    </row>
    <row r="28" spans="1:12" s="13" customFormat="1" ht="15" customHeight="1">
      <c r="A28" s="123"/>
      <c r="B28" s="123"/>
      <c r="C28" s="167"/>
      <c r="D28" s="10"/>
      <c r="E28" s="10"/>
      <c r="F28" s="10"/>
      <c r="G28" s="10"/>
      <c r="H28" s="10"/>
      <c r="I28" s="10"/>
      <c r="J28" s="40"/>
      <c r="K28" s="14"/>
    </row>
    <row r="29" spans="1:12" s="12" customFormat="1" ht="16.5" customHeight="1">
      <c r="A29" s="304" t="s">
        <v>19</v>
      </c>
      <c r="B29" s="304"/>
      <c r="C29" s="301" t="s">
        <v>66</v>
      </c>
      <c r="D29" s="305"/>
      <c r="E29" s="305"/>
      <c r="F29" s="305"/>
      <c r="G29" s="305"/>
      <c r="H29" s="305"/>
      <c r="I29" s="305"/>
      <c r="J29" s="306">
        <f>SUM(K30:K33)</f>
        <v>0</v>
      </c>
      <c r="K29" s="237"/>
    </row>
    <row r="30" spans="1:12" s="13" customFormat="1" ht="15" customHeight="1">
      <c r="A30" s="15"/>
      <c r="B30" s="15"/>
      <c r="C30" s="119" t="s">
        <v>3</v>
      </c>
      <c r="D30" s="6" t="s">
        <v>67</v>
      </c>
      <c r="E30" s="6"/>
      <c r="F30" s="6"/>
      <c r="G30" s="6"/>
      <c r="H30" s="6"/>
      <c r="I30" s="6"/>
      <c r="J30" s="152"/>
      <c r="K30" s="153">
        <f>+'Arheološka dela'!F15</f>
        <v>0</v>
      </c>
    </row>
    <row r="31" spans="1:12" s="13" customFormat="1" ht="15" customHeight="1">
      <c r="A31" s="15"/>
      <c r="B31" s="15"/>
      <c r="C31" s="119" t="s">
        <v>4</v>
      </c>
      <c r="D31" s="6" t="s">
        <v>68</v>
      </c>
      <c r="E31" s="6"/>
      <c r="F31" s="6"/>
      <c r="G31" s="6"/>
      <c r="H31" s="6"/>
      <c r="I31" s="6"/>
      <c r="J31" s="152"/>
      <c r="K31" s="153">
        <f>+'Arheološka dela'!F27</f>
        <v>0</v>
      </c>
    </row>
    <row r="32" spans="1:12" s="13" customFormat="1" ht="15" customHeight="1">
      <c r="A32" s="15"/>
      <c r="B32" s="15"/>
      <c r="C32" s="119" t="s">
        <v>5</v>
      </c>
      <c r="D32" s="6" t="s">
        <v>69</v>
      </c>
      <c r="E32" s="6"/>
      <c r="F32" s="6"/>
      <c r="G32" s="6"/>
      <c r="H32" s="6"/>
      <c r="I32" s="6"/>
      <c r="J32" s="152"/>
      <c r="K32" s="153">
        <f>+'Arheološka dela'!F35</f>
        <v>0</v>
      </c>
    </row>
    <row r="33" spans="1:16" s="13" customFormat="1" ht="15" customHeight="1">
      <c r="A33" s="15"/>
      <c r="B33" s="15"/>
      <c r="C33" s="119" t="s">
        <v>6</v>
      </c>
      <c r="D33" s="6" t="s">
        <v>70</v>
      </c>
      <c r="E33" s="6"/>
      <c r="F33" s="6"/>
      <c r="G33" s="6"/>
      <c r="H33" s="6"/>
      <c r="I33" s="6"/>
      <c r="J33" s="156" t="s">
        <v>12</v>
      </c>
      <c r="K33" s="155">
        <f>+'Arheološka dela'!F43</f>
        <v>0</v>
      </c>
    </row>
    <row r="34" spans="1:16" s="13" customFormat="1" ht="23.4" customHeight="1" thickBot="1">
      <c r="A34" s="123"/>
      <c r="B34" s="123"/>
      <c r="C34" s="167"/>
      <c r="D34" s="10"/>
      <c r="E34" s="10"/>
      <c r="F34" s="10"/>
      <c r="G34" s="10"/>
      <c r="H34" s="10"/>
      <c r="I34" s="10"/>
      <c r="J34" s="161">
        <f>SUM(K17:K33)</f>
        <v>0</v>
      </c>
      <c r="K34" s="14"/>
    </row>
    <row r="35" spans="1:16" s="236" customFormat="1" ht="16.5" customHeight="1" thickTop="1">
      <c r="A35" s="300" t="s">
        <v>72</v>
      </c>
      <c r="B35" s="300"/>
      <c r="C35" s="310" t="s">
        <v>110</v>
      </c>
      <c r="D35" s="310"/>
      <c r="E35" s="310"/>
      <c r="F35" s="310"/>
      <c r="G35" s="310"/>
      <c r="H35" s="310"/>
      <c r="I35" s="310"/>
      <c r="J35" s="310"/>
      <c r="K35" s="255"/>
    </row>
    <row r="36" spans="1:16" s="13" customFormat="1" ht="15" customHeight="1">
      <c r="A36" s="15"/>
      <c r="B36" s="15"/>
      <c r="C36" s="119" t="s">
        <v>3</v>
      </c>
      <c r="D36" s="43" t="s">
        <v>132</v>
      </c>
      <c r="E36" s="41"/>
      <c r="F36" s="41"/>
      <c r="G36" s="41"/>
      <c r="H36" s="41"/>
      <c r="I36" s="41"/>
      <c r="J36" s="41"/>
      <c r="K36" s="14">
        <f>SUM(K17:K33)*0.15</f>
        <v>0</v>
      </c>
      <c r="O36" s="236"/>
    </row>
    <row r="37" spans="1:16" s="13" customFormat="1" ht="15" customHeight="1">
      <c r="A37" s="15"/>
      <c r="B37" s="15"/>
      <c r="C37" s="119" t="s">
        <v>4</v>
      </c>
      <c r="D37" s="43" t="s">
        <v>111</v>
      </c>
      <c r="E37" s="41"/>
      <c r="F37" s="41"/>
      <c r="G37" s="41"/>
      <c r="H37" s="41"/>
      <c r="I37" s="41"/>
      <c r="J37" s="151"/>
      <c r="K37" s="125">
        <v>0</v>
      </c>
    </row>
    <row r="38" spans="1:16" s="13" customFormat="1" ht="21" customHeight="1" thickBot="1">
      <c r="A38" s="123"/>
      <c r="B38" s="123"/>
      <c r="C38" s="10"/>
      <c r="D38" s="10"/>
      <c r="E38" s="10"/>
      <c r="F38" s="10"/>
      <c r="G38" s="10"/>
      <c r="H38" s="10"/>
      <c r="I38" s="10"/>
      <c r="J38" s="161">
        <f>+J34+K36</f>
        <v>0</v>
      </c>
      <c r="K38" s="14"/>
    </row>
    <row r="39" spans="1:16" s="13" customFormat="1" ht="15.75" customHeight="1" thickTop="1">
      <c r="A39" s="304" t="s">
        <v>131</v>
      </c>
      <c r="B39" s="304"/>
      <c r="C39" s="305" t="s">
        <v>73</v>
      </c>
      <c r="D39" s="305"/>
      <c r="E39" s="305"/>
      <c r="F39" s="305"/>
      <c r="G39" s="305"/>
      <c r="H39" s="305"/>
      <c r="I39" s="305"/>
      <c r="J39" s="307"/>
      <c r="K39" s="14"/>
    </row>
    <row r="40" spans="1:16" s="13" customFormat="1" ht="15" customHeight="1">
      <c r="A40" s="15"/>
      <c r="B40" s="15"/>
      <c r="C40" s="15" t="s">
        <v>3</v>
      </c>
      <c r="D40" s="6" t="s">
        <v>143</v>
      </c>
      <c r="J40" s="40"/>
      <c r="K40" s="14">
        <f>+(J16+J22)*0.02</f>
        <v>0</v>
      </c>
    </row>
    <row r="41" spans="1:16" s="13" customFormat="1" ht="15" customHeight="1">
      <c r="A41" s="123"/>
      <c r="B41" s="123"/>
      <c r="C41" s="123" t="s">
        <v>4</v>
      </c>
      <c r="D41" s="37" t="s">
        <v>171</v>
      </c>
      <c r="E41" s="10"/>
      <c r="F41" s="10"/>
      <c r="G41" s="10"/>
      <c r="H41" s="10"/>
      <c r="I41" s="10"/>
      <c r="J41" s="124"/>
      <c r="K41" s="125">
        <v>0</v>
      </c>
    </row>
    <row r="42" spans="1:16" s="13" customFormat="1" ht="6" customHeight="1">
      <c r="A42" s="15"/>
      <c r="B42" s="15"/>
      <c r="J42" s="40"/>
      <c r="K42" s="14"/>
    </row>
    <row r="43" spans="1:16" s="13" customFormat="1" ht="15" customHeight="1">
      <c r="A43" s="15"/>
      <c r="B43" s="15"/>
      <c r="J43" s="126" t="s">
        <v>74</v>
      </c>
      <c r="K43" s="14">
        <f>SUM(K17:K41)</f>
        <v>0</v>
      </c>
    </row>
    <row r="44" spans="1:16" s="13" customFormat="1" ht="15" customHeight="1">
      <c r="A44" s="15"/>
      <c r="B44" s="15"/>
      <c r="I44" s="10"/>
      <c r="J44" s="127" t="s">
        <v>181</v>
      </c>
      <c r="K44" s="125">
        <f>+K43*0.22</f>
        <v>0</v>
      </c>
    </row>
    <row r="45" spans="1:16" s="13" customFormat="1" ht="20.25" customHeight="1" thickBot="1">
      <c r="A45" s="123"/>
      <c r="B45" s="123"/>
      <c r="C45" s="10"/>
      <c r="D45" s="10"/>
      <c r="E45" s="10"/>
      <c r="F45" s="10"/>
      <c r="G45" s="10"/>
      <c r="H45" s="10"/>
      <c r="I45" s="10"/>
      <c r="J45" s="308" t="s">
        <v>37</v>
      </c>
      <c r="K45" s="309">
        <f>SUM(K43:K44)</f>
        <v>0</v>
      </c>
      <c r="P45" s="15"/>
    </row>
    <row r="46" spans="1:16" s="13" customFormat="1" ht="15" customHeight="1" thickTop="1">
      <c r="A46" s="15"/>
      <c r="B46" s="15"/>
      <c r="E46" s="325" t="s">
        <v>174</v>
      </c>
      <c r="F46" s="323"/>
      <c r="G46" s="323"/>
      <c r="H46" s="323"/>
      <c r="I46" s="323"/>
      <c r="J46" s="323"/>
      <c r="K46" s="323"/>
    </row>
    <row r="47" spans="1:16" s="13" customFormat="1" ht="15" customHeight="1">
      <c r="A47" s="15"/>
      <c r="B47" s="15"/>
      <c r="E47" s="324"/>
      <c r="F47" s="324"/>
      <c r="G47" s="324"/>
      <c r="H47" s="324"/>
      <c r="I47" s="324"/>
      <c r="J47" s="324"/>
      <c r="K47" s="324"/>
    </row>
    <row r="48" spans="1:16" s="13" customFormat="1" ht="15" customHeight="1">
      <c r="A48" s="15"/>
      <c r="B48" s="15"/>
      <c r="E48" s="325"/>
      <c r="F48" s="325"/>
      <c r="G48" s="325"/>
      <c r="H48" s="325"/>
      <c r="I48" s="325"/>
      <c r="J48" s="325"/>
      <c r="K48" s="325"/>
    </row>
    <row r="49" spans="1:11" s="13" customFormat="1" ht="15" customHeight="1">
      <c r="A49" s="15"/>
      <c r="B49" s="15"/>
      <c r="E49" s="323"/>
      <c r="F49" s="323"/>
      <c r="G49" s="323"/>
      <c r="H49" s="323"/>
      <c r="I49" s="323"/>
      <c r="J49" s="323"/>
      <c r="K49" s="323"/>
    </row>
    <row r="50" spans="1:11" s="13" customFormat="1" ht="15" customHeight="1">
      <c r="A50" s="15"/>
      <c r="B50" s="15"/>
      <c r="E50" s="323"/>
      <c r="F50" s="323"/>
      <c r="G50" s="323"/>
      <c r="H50" s="323"/>
      <c r="I50" s="323"/>
      <c r="J50" s="323"/>
      <c r="K50" s="323"/>
    </row>
    <row r="51" spans="1:11" s="13" customFormat="1" ht="15" customHeight="1">
      <c r="A51" s="15"/>
      <c r="B51" s="15"/>
      <c r="F51" s="326" t="s">
        <v>177</v>
      </c>
      <c r="G51" s="326"/>
      <c r="H51" s="297" t="s">
        <v>178</v>
      </c>
      <c r="I51" s="297"/>
      <c r="J51" s="327" t="s">
        <v>179</v>
      </c>
      <c r="K51" s="327"/>
    </row>
    <row r="52" spans="1:11" s="13" customFormat="1" ht="15" customHeight="1">
      <c r="A52" s="15"/>
      <c r="B52" s="15"/>
      <c r="F52" s="294"/>
      <c r="G52" s="294"/>
      <c r="H52" s="294"/>
      <c r="I52" s="294"/>
      <c r="J52" s="295"/>
      <c r="K52" s="296"/>
    </row>
    <row r="53" spans="1:11">
      <c r="A53" s="322" t="s">
        <v>172</v>
      </c>
      <c r="B53" s="322"/>
      <c r="C53" s="322"/>
    </row>
    <row r="54" spans="1:11">
      <c r="A54" s="322" t="s">
        <v>173</v>
      </c>
      <c r="B54" s="322"/>
      <c r="C54" s="322"/>
      <c r="D54" s="322"/>
      <c r="E54" s="322"/>
      <c r="F54" s="322"/>
      <c r="G54" s="322"/>
      <c r="H54" s="322"/>
      <c r="I54" s="322"/>
      <c r="J54" s="322"/>
      <c r="K54" s="322"/>
    </row>
    <row r="55" spans="1:11">
      <c r="A55" s="290" t="s">
        <v>180</v>
      </c>
      <c r="B55" s="291"/>
      <c r="C55" s="37"/>
      <c r="D55" s="37"/>
      <c r="E55" s="37"/>
      <c r="F55" s="37"/>
      <c r="G55" s="37"/>
      <c r="H55" s="37"/>
      <c r="I55" s="37"/>
      <c r="J55" s="292"/>
      <c r="K55" s="293"/>
    </row>
    <row r="62" spans="1:11">
      <c r="C62" s="18"/>
    </row>
  </sheetData>
  <mergeCells count="15">
    <mergeCell ref="A53:C53"/>
    <mergeCell ref="A54:K54"/>
    <mergeCell ref="F46:K47"/>
    <mergeCell ref="E46:E47"/>
    <mergeCell ref="F51:G51"/>
    <mergeCell ref="E48:K50"/>
    <mergeCell ref="J51:K51"/>
    <mergeCell ref="C35:J35"/>
    <mergeCell ref="E3:I3"/>
    <mergeCell ref="J3:L4"/>
    <mergeCell ref="A14:L14"/>
    <mergeCell ref="A1:L1"/>
    <mergeCell ref="D19:I19"/>
    <mergeCell ref="E5:L5"/>
    <mergeCell ref="H7:L7"/>
  </mergeCells>
  <phoneticPr fontId="1" type="noConversion"/>
  <printOptions horizontalCentered="1" gridLines="1"/>
  <pageMargins left="1.1811023622047245" right="0.19685039370078741" top="0.78740157480314965" bottom="0.39370078740157483" header="0.19685039370078741" footer="0.11811023622047245"/>
  <pageSetup paperSize="9" fitToHeight="71" orientation="portrait" horizontalDpi="180" verticalDpi="180" r:id="rId1"/>
  <headerFooter alignWithMargins="0">
    <oddHeader>&amp;R&amp;"Arial Narrow,Navadno"Javni zavod LJUBLJANSKI GRAD
Projekt: Ljubljanski grad - Obnova in dokončanje Bastije - FAZA 1.</oddHeader>
    <oddFooter>&amp;C&amp;"Arial Narrow,Navadno"Razpisna dokumentacija - Popis del  
REKAPITULACIJA&amp;R&amp;P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4B738-740E-455E-9638-C107DAE191A9}">
  <dimension ref="A1"/>
  <sheetViews>
    <sheetView workbookViewId="0"/>
  </sheetViews>
  <sheetFormatPr defaultRowHeight="13.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93AC8-2504-4092-A9E6-646E1BFE2AAA}">
  <sheetPr>
    <tabColor rgb="FF00B050"/>
  </sheetPr>
  <dimension ref="A1:CN173"/>
  <sheetViews>
    <sheetView zoomScale="120" zoomScaleNormal="120" workbookViewId="0">
      <pane ySplit="1" topLeftCell="A2" activePane="bottomLeft" state="frozen"/>
      <selection pane="bottomLeft" activeCell="B67" sqref="B67"/>
    </sheetView>
  </sheetViews>
  <sheetFormatPr defaultColWidth="9.109375" defaultRowHeight="15.6"/>
  <cols>
    <col min="1" max="1" width="3.5546875" style="110" customWidth="1"/>
    <col min="2" max="2" width="51.6640625" style="47" customWidth="1"/>
    <col min="3" max="3" width="3.5546875" style="58" customWidth="1"/>
    <col min="4" max="4" width="7.33203125" style="48" customWidth="1"/>
    <col min="5" max="5" width="10.5546875" style="48" customWidth="1"/>
    <col min="6" max="6" width="11.5546875" style="49" customWidth="1"/>
    <col min="7" max="16384" width="9.109375" style="50"/>
  </cols>
  <sheetData>
    <row r="1" spans="1:92" ht="7.5" customHeight="1">
      <c r="A1" s="104"/>
      <c r="B1" s="1"/>
      <c r="C1" s="17"/>
      <c r="D1" s="2"/>
      <c r="E1" s="2"/>
      <c r="F1" s="2"/>
    </row>
    <row r="2" spans="1:92" ht="18.75" customHeight="1">
      <c r="A2" s="105"/>
      <c r="B2" s="78" t="s">
        <v>11</v>
      </c>
      <c r="C2" s="79" t="s">
        <v>13</v>
      </c>
      <c r="D2" s="80" t="s">
        <v>14</v>
      </c>
      <c r="E2" s="80" t="s">
        <v>15</v>
      </c>
      <c r="F2" s="81" t="s">
        <v>16</v>
      </c>
    </row>
    <row r="3" spans="1:92" ht="15.75" customHeight="1"/>
    <row r="4" spans="1:92" s="71" customFormat="1" ht="22.5" customHeight="1" thickBot="1">
      <c r="A4" s="266" t="s">
        <v>18</v>
      </c>
      <c r="B4" s="99" t="s">
        <v>31</v>
      </c>
      <c r="C4" s="72"/>
      <c r="D4" s="69"/>
      <c r="E4" s="69"/>
      <c r="F4" s="70"/>
    </row>
    <row r="5" spans="1:92" ht="18.600000000000001" thickTop="1">
      <c r="A5" s="106"/>
      <c r="B5" s="51"/>
    </row>
    <row r="6" spans="1:92" s="171" customFormat="1" ht="14.4" thickBot="1">
      <c r="A6" s="267" t="s">
        <v>58</v>
      </c>
      <c r="B6" s="183" t="s">
        <v>26</v>
      </c>
      <c r="C6" s="268"/>
      <c r="D6" s="269"/>
      <c r="E6" s="269"/>
      <c r="F6" s="270"/>
    </row>
    <row r="7" spans="1:92" ht="18.600000000000001" thickTop="1">
      <c r="A7" s="106"/>
      <c r="B7" s="51"/>
    </row>
    <row r="8" spans="1:92" s="56" customFormat="1" ht="28.8" customHeight="1">
      <c r="A8" s="110"/>
      <c r="B8" s="329" t="s">
        <v>151</v>
      </c>
      <c r="C8" s="329"/>
      <c r="D8" s="329"/>
      <c r="E8" s="329"/>
      <c r="F8" s="49"/>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row>
    <row r="9" spans="1:92" s="56" customFormat="1">
      <c r="A9" s="109"/>
      <c r="B9" s="53"/>
      <c r="C9" s="58"/>
      <c r="D9" s="49"/>
      <c r="E9" s="49"/>
      <c r="F9" s="49"/>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row>
    <row r="10" spans="1:92" s="56" customFormat="1" ht="100.2" customHeight="1">
      <c r="A10" s="108" t="s">
        <v>3</v>
      </c>
      <c r="B10" s="328" t="s">
        <v>152</v>
      </c>
      <c r="C10" s="328"/>
      <c r="D10" s="328"/>
      <c r="E10" s="328"/>
      <c r="F10" s="49"/>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row>
    <row r="11" spans="1:92" s="56" customFormat="1" ht="44.4" customHeight="1">
      <c r="A11" s="108" t="s">
        <v>4</v>
      </c>
      <c r="B11" s="328" t="s">
        <v>45</v>
      </c>
      <c r="C11" s="328"/>
      <c r="D11" s="328"/>
      <c r="E11" s="328"/>
      <c r="F11" s="49"/>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row>
    <row r="12" spans="1:92" s="56" customFormat="1" ht="11.4" customHeight="1">
      <c r="A12" s="108"/>
      <c r="B12" s="331"/>
      <c r="C12" s="331"/>
      <c r="D12" s="331"/>
      <c r="E12" s="331"/>
      <c r="F12" s="49"/>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c r="BW12" s="50"/>
      <c r="BX12" s="50"/>
      <c r="BY12" s="50"/>
      <c r="BZ12" s="50"/>
      <c r="CA12" s="50"/>
      <c r="CB12" s="50"/>
      <c r="CC12" s="50"/>
      <c r="CD12" s="50"/>
      <c r="CE12" s="50"/>
      <c r="CF12" s="50"/>
      <c r="CG12" s="50"/>
      <c r="CH12" s="50"/>
      <c r="CI12" s="50"/>
      <c r="CJ12" s="50"/>
      <c r="CK12" s="50"/>
      <c r="CL12" s="50"/>
      <c r="CM12" s="50"/>
      <c r="CN12" s="50"/>
    </row>
    <row r="13" spans="1:92" s="56" customFormat="1" ht="17.25" customHeight="1">
      <c r="A13" s="108"/>
      <c r="B13" s="332" t="s">
        <v>115</v>
      </c>
      <c r="C13" s="332"/>
      <c r="D13" s="332"/>
      <c r="E13" s="332"/>
      <c r="F13" s="49"/>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row>
    <row r="14" spans="1:92" s="56" customFormat="1" ht="18" customHeight="1">
      <c r="A14" s="108" t="s">
        <v>5</v>
      </c>
      <c r="B14" s="328" t="s">
        <v>27</v>
      </c>
      <c r="C14" s="328"/>
      <c r="D14" s="328"/>
      <c r="E14" s="328"/>
      <c r="F14" s="49"/>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row>
    <row r="15" spans="1:92" s="56" customFormat="1" ht="33" customHeight="1">
      <c r="A15" s="108" t="s">
        <v>6</v>
      </c>
      <c r="B15" s="328" t="s">
        <v>28</v>
      </c>
      <c r="C15" s="328"/>
      <c r="D15" s="328"/>
      <c r="E15" s="328"/>
      <c r="F15" s="49"/>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row>
    <row r="16" spans="1:92" s="56" customFormat="1" ht="19.8" customHeight="1">
      <c r="A16" s="108" t="s">
        <v>46</v>
      </c>
      <c r="B16" s="328" t="s">
        <v>29</v>
      </c>
      <c r="C16" s="328"/>
      <c r="D16" s="328"/>
      <c r="E16" s="328"/>
      <c r="F16" s="49"/>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row>
    <row r="17" spans="1:6" s="61" customFormat="1" ht="45" customHeight="1">
      <c r="A17" s="108" t="s">
        <v>7</v>
      </c>
      <c r="B17" s="328" t="s">
        <v>153</v>
      </c>
      <c r="C17" s="328"/>
      <c r="D17" s="328"/>
      <c r="E17" s="328"/>
      <c r="F17" s="63"/>
    </row>
    <row r="18" spans="1:6" s="61" customFormat="1" ht="49.8" customHeight="1">
      <c r="A18" s="108" t="s">
        <v>8</v>
      </c>
      <c r="B18" s="328" t="s">
        <v>154</v>
      </c>
      <c r="C18" s="328"/>
      <c r="D18" s="328"/>
      <c r="E18" s="328"/>
      <c r="F18" s="63"/>
    </row>
    <row r="19" spans="1:6" s="61" customFormat="1" ht="31.8" customHeight="1">
      <c r="A19" s="108" t="s">
        <v>9</v>
      </c>
      <c r="B19" s="328" t="s">
        <v>155</v>
      </c>
      <c r="C19" s="328"/>
      <c r="D19" s="328"/>
      <c r="E19" s="328"/>
      <c r="F19" s="63"/>
    </row>
    <row r="20" spans="1:6" s="61" customFormat="1" ht="19.2" customHeight="1">
      <c r="A20" s="108" t="s">
        <v>10</v>
      </c>
      <c r="B20" s="328" t="s">
        <v>156</v>
      </c>
      <c r="C20" s="328"/>
      <c r="D20" s="328"/>
      <c r="E20" s="328"/>
      <c r="F20" s="63"/>
    </row>
    <row r="21" spans="1:6" s="61" customFormat="1" ht="57.6" customHeight="1">
      <c r="A21" s="108" t="s">
        <v>79</v>
      </c>
      <c r="B21" s="328" t="s">
        <v>157</v>
      </c>
      <c r="C21" s="328"/>
      <c r="D21" s="328"/>
      <c r="E21" s="328"/>
      <c r="F21" s="63"/>
    </row>
    <row r="22" spans="1:6" s="61" customFormat="1" ht="32.4" customHeight="1">
      <c r="A22" s="108" t="s">
        <v>116</v>
      </c>
      <c r="B22" s="328" t="s">
        <v>158</v>
      </c>
      <c r="C22" s="328"/>
      <c r="D22" s="328"/>
      <c r="E22" s="328"/>
      <c r="F22" s="63"/>
    </row>
    <row r="23" spans="1:6" s="61" customFormat="1" ht="30.75" customHeight="1">
      <c r="A23" s="108" t="s">
        <v>117</v>
      </c>
      <c r="B23" s="328" t="s">
        <v>159</v>
      </c>
      <c r="C23" s="328"/>
      <c r="D23" s="328"/>
      <c r="E23" s="328"/>
      <c r="F23" s="63"/>
    </row>
    <row r="24" spans="1:6" s="61" customFormat="1" ht="25.5" customHeight="1">
      <c r="A24" s="108" t="s">
        <v>118</v>
      </c>
      <c r="B24" s="328" t="s">
        <v>160</v>
      </c>
      <c r="C24" s="328"/>
      <c r="D24" s="328"/>
      <c r="E24" s="328"/>
      <c r="F24" s="63"/>
    </row>
    <row r="25" spans="1:6" s="61" customFormat="1" ht="17.25" customHeight="1">
      <c r="A25" s="108" t="s">
        <v>119</v>
      </c>
      <c r="B25" s="328" t="s">
        <v>161</v>
      </c>
      <c r="C25" s="328"/>
      <c r="D25" s="328"/>
      <c r="E25" s="328"/>
      <c r="F25" s="63"/>
    </row>
    <row r="26" spans="1:6" s="61" customFormat="1" ht="20.25" customHeight="1">
      <c r="A26" s="108" t="s">
        <v>120</v>
      </c>
      <c r="B26" s="328" t="s">
        <v>162</v>
      </c>
      <c r="C26" s="328"/>
      <c r="D26" s="328"/>
      <c r="E26" s="328"/>
      <c r="F26" s="63"/>
    </row>
    <row r="27" spans="1:6" s="61" customFormat="1" ht="21" customHeight="1">
      <c r="A27" s="108" t="s">
        <v>121</v>
      </c>
      <c r="B27" s="328" t="s">
        <v>163</v>
      </c>
      <c r="C27" s="328"/>
      <c r="D27" s="328"/>
      <c r="E27" s="328"/>
      <c r="F27" s="63"/>
    </row>
    <row r="28" spans="1:6" s="61" customFormat="1" ht="32.4" customHeight="1">
      <c r="A28" s="108" t="s">
        <v>122</v>
      </c>
      <c r="B28" s="328" t="s">
        <v>164</v>
      </c>
      <c r="C28" s="328"/>
      <c r="D28" s="328"/>
      <c r="E28" s="328"/>
      <c r="F28" s="63"/>
    </row>
    <row r="29" spans="1:6" s="61" customFormat="1" ht="30" customHeight="1">
      <c r="A29" s="108" t="s">
        <v>123</v>
      </c>
      <c r="B29" s="328" t="s">
        <v>30</v>
      </c>
      <c r="C29" s="328"/>
      <c r="D29" s="328"/>
      <c r="E29" s="328"/>
      <c r="F29" s="63"/>
    </row>
    <row r="30" spans="1:6" s="61" customFormat="1" ht="30.6" customHeight="1">
      <c r="A30" s="108" t="s">
        <v>124</v>
      </c>
      <c r="B30" s="328" t="s">
        <v>36</v>
      </c>
      <c r="C30" s="328"/>
      <c r="D30" s="328"/>
      <c r="E30" s="328"/>
      <c r="F30" s="63"/>
    </row>
    <row r="31" spans="1:6" s="61" customFormat="1" ht="42.6" customHeight="1">
      <c r="A31" s="108" t="s">
        <v>125</v>
      </c>
      <c r="B31" s="328" t="s">
        <v>165</v>
      </c>
      <c r="C31" s="328"/>
      <c r="D31" s="328"/>
      <c r="E31" s="328"/>
      <c r="F31" s="63"/>
    </row>
    <row r="32" spans="1:6" s="61" customFormat="1" ht="10.5" customHeight="1">
      <c r="A32" s="109"/>
      <c r="B32" s="54"/>
      <c r="C32" s="74"/>
      <c r="D32" s="59"/>
      <c r="E32" s="60"/>
      <c r="F32" s="63"/>
    </row>
    <row r="33" spans="1:92" s="209" customFormat="1" ht="18.75" customHeight="1" thickBot="1">
      <c r="A33" s="204"/>
      <c r="B33" s="112" t="s">
        <v>26</v>
      </c>
      <c r="C33" s="205"/>
      <c r="D33" s="206"/>
      <c r="E33" s="207" t="s">
        <v>38</v>
      </c>
      <c r="F33" s="208">
        <v>0</v>
      </c>
    </row>
    <row r="34" spans="1:92" ht="18.600000000000001" thickTop="1">
      <c r="A34" s="106"/>
      <c r="B34" s="51"/>
    </row>
    <row r="35" spans="1:92" s="171" customFormat="1" ht="20.25" customHeight="1" thickBot="1">
      <c r="A35" s="210" t="s">
        <v>76</v>
      </c>
      <c r="B35" s="183" t="s">
        <v>60</v>
      </c>
      <c r="C35" s="187"/>
      <c r="D35" s="188"/>
      <c r="E35" s="188"/>
      <c r="F35" s="189"/>
    </row>
    <row r="36" spans="1:92" ht="16.2" thickTop="1">
      <c r="A36" s="107"/>
      <c r="B36" s="65"/>
    </row>
    <row r="37" spans="1:92" s="56" customFormat="1" ht="169.8" customHeight="1">
      <c r="A37" s="108" t="s">
        <v>3</v>
      </c>
      <c r="B37" s="90" t="s">
        <v>166</v>
      </c>
      <c r="C37" s="91" t="s">
        <v>0</v>
      </c>
      <c r="D37" s="92">
        <v>1</v>
      </c>
      <c r="E37" s="92"/>
      <c r="F37" s="92">
        <f>+D37*E37</f>
        <v>0</v>
      </c>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row>
    <row r="38" spans="1:92" s="56" customFormat="1" ht="61.8" customHeight="1">
      <c r="A38" s="108" t="s">
        <v>4</v>
      </c>
      <c r="B38" s="90" t="s">
        <v>190</v>
      </c>
      <c r="C38" s="91" t="s">
        <v>0</v>
      </c>
      <c r="D38" s="92">
        <v>1</v>
      </c>
      <c r="E38" s="92"/>
      <c r="F38" s="92">
        <f>E38*D38</f>
        <v>0</v>
      </c>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row>
    <row r="39" spans="1:92" s="56" customFormat="1" ht="31.8" customHeight="1">
      <c r="A39" s="108" t="s">
        <v>5</v>
      </c>
      <c r="B39" s="90" t="s">
        <v>126</v>
      </c>
      <c r="C39" s="91" t="s">
        <v>43</v>
      </c>
      <c r="D39" s="133">
        <v>250</v>
      </c>
      <c r="E39" s="92"/>
      <c r="F39" s="92">
        <f>E39*D39</f>
        <v>0</v>
      </c>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row>
    <row r="40" spans="1:92" s="56" customFormat="1" ht="29.25" customHeight="1">
      <c r="A40" s="108" t="s">
        <v>6</v>
      </c>
      <c r="B40" s="90" t="s">
        <v>77</v>
      </c>
      <c r="C40" s="56" t="s">
        <v>43</v>
      </c>
      <c r="D40" s="133">
        <v>150</v>
      </c>
      <c r="E40" s="92"/>
      <c r="F40" s="92">
        <f>E40*D40</f>
        <v>0</v>
      </c>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row>
    <row r="41" spans="1:92" s="56" customFormat="1" ht="30.6" customHeight="1">
      <c r="A41" s="108" t="s">
        <v>46</v>
      </c>
      <c r="B41" s="90" t="s">
        <v>78</v>
      </c>
      <c r="C41" s="91" t="s">
        <v>43</v>
      </c>
      <c r="D41" s="133">
        <v>25</v>
      </c>
      <c r="E41" s="92"/>
      <c r="F41" s="92">
        <f>E41*D41</f>
        <v>0</v>
      </c>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row>
    <row r="42" spans="1:92" s="56" customFormat="1" ht="30" customHeight="1">
      <c r="A42" s="108" t="s">
        <v>9</v>
      </c>
      <c r="B42" s="57" t="s">
        <v>39</v>
      </c>
      <c r="C42" s="56" t="s">
        <v>12</v>
      </c>
      <c r="D42" s="49" t="s">
        <v>12</v>
      </c>
      <c r="E42" s="49"/>
      <c r="F42" s="3" t="s">
        <v>12</v>
      </c>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row>
    <row r="43" spans="1:92" s="56" customFormat="1" ht="15.6" customHeight="1">
      <c r="A43" s="129" t="s">
        <v>80</v>
      </c>
      <c r="B43" s="57" t="s">
        <v>34</v>
      </c>
      <c r="C43" s="56" t="s">
        <v>33</v>
      </c>
      <c r="D43" s="49">
        <v>50</v>
      </c>
      <c r="E43" s="49"/>
      <c r="F43" s="3">
        <f>+D43*E43</f>
        <v>0</v>
      </c>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row>
    <row r="44" spans="1:92" s="56" customFormat="1" ht="15.6" customHeight="1">
      <c r="A44" s="129" t="s">
        <v>81</v>
      </c>
      <c r="B44" s="57" t="s">
        <v>35</v>
      </c>
      <c r="C44" s="56" t="s">
        <v>33</v>
      </c>
      <c r="D44" s="49">
        <v>50</v>
      </c>
      <c r="E44" s="49"/>
      <c r="F44" s="3">
        <f>+D44*E44</f>
        <v>0</v>
      </c>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row>
    <row r="45" spans="1:92" s="56" customFormat="1" ht="15.6" customHeight="1">
      <c r="A45" s="129" t="s">
        <v>82</v>
      </c>
      <c r="B45" s="57" t="s">
        <v>44</v>
      </c>
      <c r="C45" s="56" t="s">
        <v>0</v>
      </c>
      <c r="D45" s="49">
        <v>1</v>
      </c>
      <c r="E45" s="49"/>
      <c r="F45" s="3">
        <f>+D45*E45</f>
        <v>0</v>
      </c>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row>
    <row r="46" spans="1:92" s="56" customFormat="1">
      <c r="A46" s="109"/>
      <c r="B46" s="57"/>
      <c r="C46" s="58"/>
      <c r="D46" s="49"/>
      <c r="E46" s="49"/>
      <c r="F46" s="3"/>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row>
    <row r="47" spans="1:92" s="56" customFormat="1">
      <c r="A47" s="109"/>
      <c r="B47" s="57"/>
      <c r="C47" s="58"/>
      <c r="D47" s="49"/>
      <c r="E47" s="49"/>
      <c r="F47" s="3"/>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c r="CL47" s="50"/>
      <c r="CM47" s="50"/>
      <c r="CN47" s="50"/>
    </row>
    <row r="48" spans="1:92" s="214" customFormat="1" ht="14.4" thickBot="1">
      <c r="A48" s="211"/>
      <c r="B48" s="112" t="s">
        <v>60</v>
      </c>
      <c r="C48" s="212"/>
      <c r="D48" s="145"/>
      <c r="E48" s="145" t="s">
        <v>37</v>
      </c>
      <c r="F48" s="213">
        <f>SUM(F37:F47)</f>
        <v>0</v>
      </c>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6"/>
      <c r="AL48" s="196"/>
      <c r="AM48" s="196"/>
      <c r="AN48" s="196"/>
      <c r="AO48" s="196"/>
      <c r="AP48" s="196"/>
      <c r="AQ48" s="196"/>
      <c r="AR48" s="196"/>
      <c r="AS48" s="196"/>
      <c r="AT48" s="196"/>
      <c r="AU48" s="196"/>
      <c r="AV48" s="196"/>
      <c r="AW48" s="196"/>
      <c r="AX48" s="196"/>
      <c r="AY48" s="196"/>
      <c r="AZ48" s="196"/>
      <c r="BA48" s="196"/>
      <c r="BB48" s="196"/>
      <c r="BC48" s="196"/>
      <c r="BD48" s="196"/>
      <c r="BE48" s="196"/>
      <c r="BF48" s="196"/>
      <c r="BG48" s="196"/>
      <c r="BH48" s="196"/>
      <c r="BI48" s="196"/>
      <c r="BJ48" s="196"/>
      <c r="BK48" s="196"/>
      <c r="BL48" s="196"/>
      <c r="BM48" s="196"/>
      <c r="BN48" s="196"/>
      <c r="BO48" s="196"/>
      <c r="BP48" s="196"/>
      <c r="BQ48" s="196"/>
      <c r="BR48" s="196"/>
      <c r="BS48" s="196"/>
      <c r="BT48" s="196"/>
      <c r="BU48" s="196"/>
      <c r="BV48" s="196"/>
      <c r="BW48" s="196"/>
      <c r="BX48" s="196"/>
      <c r="BY48" s="196"/>
      <c r="BZ48" s="196"/>
      <c r="CA48" s="196"/>
      <c r="CB48" s="196"/>
      <c r="CC48" s="196"/>
      <c r="CD48" s="196"/>
      <c r="CE48" s="196"/>
      <c r="CF48" s="196"/>
      <c r="CG48" s="196"/>
      <c r="CH48" s="196"/>
      <c r="CI48" s="196"/>
      <c r="CJ48" s="196"/>
      <c r="CK48" s="196"/>
      <c r="CL48" s="196"/>
      <c r="CM48" s="196"/>
      <c r="CN48" s="196"/>
    </row>
    <row r="49" spans="1:92" s="56" customFormat="1" ht="16.5" customHeight="1" thickTop="1">
      <c r="A49" s="110"/>
      <c r="B49" s="51"/>
      <c r="C49" s="58"/>
      <c r="D49" s="49"/>
      <c r="E49" s="49"/>
      <c r="F49" s="49"/>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row>
    <row r="50" spans="1:92" s="56" customFormat="1" ht="16.5" customHeight="1">
      <c r="A50" s="110"/>
      <c r="B50" s="51"/>
      <c r="C50" s="58"/>
      <c r="D50" s="49"/>
      <c r="E50" s="49"/>
      <c r="F50" s="49"/>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row>
    <row r="51" spans="1:92" s="56" customFormat="1" ht="16.5" customHeight="1">
      <c r="A51" s="110"/>
      <c r="B51" s="51"/>
      <c r="C51" s="58"/>
      <c r="D51" s="49"/>
      <c r="E51" s="49"/>
      <c r="F51" s="49"/>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row>
    <row r="52" spans="1:92" s="56" customFormat="1" ht="16.5" customHeight="1">
      <c r="A52" s="110"/>
      <c r="B52" s="51"/>
      <c r="C52" s="58"/>
      <c r="D52" s="49"/>
      <c r="E52" s="49"/>
      <c r="F52" s="49"/>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row>
    <row r="53" spans="1:92" s="217" customFormat="1" ht="21.75" customHeight="1" thickBot="1">
      <c r="A53" s="210" t="s">
        <v>83</v>
      </c>
      <c r="B53" s="330" t="s">
        <v>182</v>
      </c>
      <c r="C53" s="330"/>
      <c r="D53" s="330"/>
      <c r="E53" s="189"/>
      <c r="F53" s="189"/>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c r="BO53" s="171"/>
      <c r="BP53" s="171"/>
      <c r="BQ53" s="171"/>
      <c r="BR53" s="171"/>
      <c r="BS53" s="171"/>
      <c r="BT53" s="171"/>
      <c r="BU53" s="171"/>
      <c r="BV53" s="171"/>
      <c r="BW53" s="171"/>
      <c r="BX53" s="171"/>
      <c r="BY53" s="171"/>
      <c r="BZ53" s="171"/>
      <c r="CA53" s="171"/>
      <c r="CB53" s="171"/>
      <c r="CC53" s="171"/>
      <c r="CD53" s="171"/>
      <c r="CE53" s="171"/>
      <c r="CF53" s="171"/>
      <c r="CG53" s="171"/>
      <c r="CH53" s="171"/>
      <c r="CI53" s="171"/>
      <c r="CJ53" s="171"/>
      <c r="CK53" s="171"/>
      <c r="CL53" s="171"/>
      <c r="CM53" s="171"/>
      <c r="CN53" s="171"/>
    </row>
    <row r="54" spans="1:92" s="217" customFormat="1" ht="16.5" customHeight="1" thickTop="1">
      <c r="A54" s="262"/>
      <c r="B54" s="263"/>
      <c r="D54" s="264"/>
      <c r="E54" s="264"/>
      <c r="F54" s="264"/>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1"/>
      <c r="AL54" s="171"/>
      <c r="AM54" s="171"/>
      <c r="AN54" s="171"/>
      <c r="AO54" s="171"/>
      <c r="AP54" s="171"/>
      <c r="AQ54" s="171"/>
      <c r="AR54" s="171"/>
      <c r="AS54" s="171"/>
      <c r="AT54" s="171"/>
      <c r="AU54" s="171"/>
      <c r="AV54" s="171"/>
      <c r="AW54" s="171"/>
      <c r="AX54" s="171"/>
      <c r="AY54" s="171"/>
      <c r="AZ54" s="171"/>
      <c r="BA54" s="171"/>
      <c r="BB54" s="171"/>
      <c r="BC54" s="171"/>
      <c r="BD54" s="171"/>
      <c r="BE54" s="171"/>
      <c r="BF54" s="171"/>
      <c r="BG54" s="171"/>
      <c r="BH54" s="171"/>
      <c r="BI54" s="171"/>
      <c r="BJ54" s="171"/>
      <c r="BK54" s="171"/>
      <c r="BL54" s="171"/>
      <c r="BM54" s="171"/>
      <c r="BN54" s="171"/>
      <c r="BO54" s="171"/>
      <c r="BP54" s="171"/>
      <c r="BQ54" s="171"/>
      <c r="BR54" s="171"/>
      <c r="BS54" s="171"/>
      <c r="BT54" s="171"/>
      <c r="BU54" s="171"/>
      <c r="BV54" s="171"/>
      <c r="BW54" s="171"/>
      <c r="BX54" s="171"/>
      <c r="BY54" s="171"/>
      <c r="BZ54" s="171"/>
      <c r="CA54" s="171"/>
      <c r="CB54" s="171"/>
      <c r="CC54" s="171"/>
      <c r="CD54" s="171"/>
      <c r="CE54" s="171"/>
      <c r="CF54" s="171"/>
      <c r="CG54" s="171"/>
      <c r="CH54" s="171"/>
      <c r="CI54" s="171"/>
      <c r="CJ54" s="171"/>
      <c r="CK54" s="171"/>
      <c r="CL54" s="171"/>
      <c r="CM54" s="171"/>
      <c r="CN54" s="171"/>
    </row>
    <row r="55" spans="1:92" s="217" customFormat="1" ht="43.5" customHeight="1">
      <c r="A55" s="109" t="s">
        <v>144</v>
      </c>
      <c r="B55" s="319" t="s">
        <v>146</v>
      </c>
      <c r="C55" s="319"/>
      <c r="D55" s="319"/>
      <c r="E55" s="319"/>
      <c r="F55" s="319"/>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1"/>
      <c r="AL55" s="171"/>
      <c r="AM55" s="171"/>
      <c r="AN55" s="171"/>
      <c r="AO55" s="171"/>
      <c r="AP55" s="171"/>
      <c r="AQ55" s="171"/>
      <c r="AR55" s="171"/>
      <c r="AS55" s="171"/>
      <c r="AT55" s="171"/>
      <c r="AU55" s="171"/>
      <c r="AV55" s="171"/>
      <c r="AW55" s="171"/>
      <c r="AX55" s="171"/>
      <c r="AY55" s="171"/>
      <c r="AZ55" s="171"/>
      <c r="BA55" s="171"/>
      <c r="BB55" s="171"/>
      <c r="BC55" s="171"/>
      <c r="BD55" s="171"/>
      <c r="BE55" s="171"/>
      <c r="BF55" s="171"/>
      <c r="BG55" s="171"/>
      <c r="BH55" s="171"/>
      <c r="BI55" s="171"/>
      <c r="BJ55" s="171"/>
      <c r="BK55" s="171"/>
      <c r="BL55" s="171"/>
      <c r="BM55" s="171"/>
      <c r="BN55" s="171"/>
      <c r="BO55" s="171"/>
      <c r="BP55" s="171"/>
      <c r="BQ55" s="171"/>
      <c r="BR55" s="171"/>
      <c r="BS55" s="171"/>
      <c r="BT55" s="171"/>
      <c r="BU55" s="171"/>
      <c r="BV55" s="171"/>
      <c r="BW55" s="171"/>
      <c r="BX55" s="171"/>
      <c r="BY55" s="171"/>
      <c r="BZ55" s="171"/>
      <c r="CA55" s="171"/>
      <c r="CB55" s="171"/>
      <c r="CC55" s="171"/>
      <c r="CD55" s="171"/>
      <c r="CE55" s="171"/>
      <c r="CF55" s="171"/>
      <c r="CG55" s="171"/>
      <c r="CH55" s="171"/>
      <c r="CI55" s="171"/>
      <c r="CJ55" s="171"/>
      <c r="CK55" s="171"/>
      <c r="CL55" s="171"/>
      <c r="CM55" s="171"/>
      <c r="CN55" s="171"/>
    </row>
    <row r="56" spans="1:92" s="217" customFormat="1" ht="58.8" customHeight="1">
      <c r="A56" s="109" t="s">
        <v>145</v>
      </c>
      <c r="B56" s="329" t="s">
        <v>147</v>
      </c>
      <c r="C56" s="329"/>
      <c r="D56" s="329"/>
      <c r="E56" s="329"/>
      <c r="F56" s="329"/>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1"/>
      <c r="AL56" s="171"/>
      <c r="AM56" s="171"/>
      <c r="AN56" s="171"/>
      <c r="AO56" s="171"/>
      <c r="AP56" s="171"/>
      <c r="AQ56" s="171"/>
      <c r="AR56" s="171"/>
      <c r="AS56" s="171"/>
      <c r="AT56" s="171"/>
      <c r="AU56" s="171"/>
      <c r="AV56" s="171"/>
      <c r="AW56" s="171"/>
      <c r="AX56" s="171"/>
      <c r="AY56" s="171"/>
      <c r="AZ56" s="171"/>
      <c r="BA56" s="171"/>
      <c r="BB56" s="171"/>
      <c r="BC56" s="171"/>
      <c r="BD56" s="171"/>
      <c r="BE56" s="171"/>
      <c r="BF56" s="171"/>
      <c r="BG56" s="171"/>
      <c r="BH56" s="171"/>
      <c r="BI56" s="171"/>
      <c r="BJ56" s="171"/>
      <c r="BK56" s="171"/>
      <c r="BL56" s="171"/>
      <c r="BM56" s="171"/>
      <c r="BN56" s="171"/>
      <c r="BO56" s="171"/>
      <c r="BP56" s="171"/>
      <c r="BQ56" s="171"/>
      <c r="BR56" s="171"/>
      <c r="BS56" s="171"/>
      <c r="BT56" s="171"/>
      <c r="BU56" s="171"/>
      <c r="BV56" s="171"/>
      <c r="BW56" s="171"/>
      <c r="BX56" s="171"/>
      <c r="BY56" s="171"/>
      <c r="BZ56" s="171"/>
      <c r="CA56" s="171"/>
      <c r="CB56" s="171"/>
      <c r="CC56" s="171"/>
      <c r="CD56" s="171"/>
      <c r="CE56" s="171"/>
      <c r="CF56" s="171"/>
      <c r="CG56" s="171"/>
      <c r="CH56" s="171"/>
      <c r="CI56" s="171"/>
      <c r="CJ56" s="171"/>
      <c r="CK56" s="171"/>
      <c r="CL56" s="171"/>
      <c r="CM56" s="171"/>
      <c r="CN56" s="171"/>
    </row>
    <row r="57" spans="1:92" s="217" customFormat="1" ht="33" customHeight="1">
      <c r="A57" s="109" t="s">
        <v>148</v>
      </c>
      <c r="B57" s="329" t="s">
        <v>191</v>
      </c>
      <c r="C57" s="329"/>
      <c r="D57" s="329"/>
      <c r="E57" s="329"/>
      <c r="F57" s="329"/>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c r="AI57" s="171"/>
      <c r="AJ57" s="171"/>
      <c r="AK57" s="171"/>
      <c r="AL57" s="171"/>
      <c r="AM57" s="171"/>
      <c r="AN57" s="171"/>
      <c r="AO57" s="171"/>
      <c r="AP57" s="171"/>
      <c r="AQ57" s="171"/>
      <c r="AR57" s="171"/>
      <c r="AS57" s="171"/>
      <c r="AT57" s="171"/>
      <c r="AU57" s="171"/>
      <c r="AV57" s="171"/>
      <c r="AW57" s="171"/>
      <c r="AX57" s="171"/>
      <c r="AY57" s="171"/>
      <c r="AZ57" s="171"/>
      <c r="BA57" s="171"/>
      <c r="BB57" s="171"/>
      <c r="BC57" s="171"/>
      <c r="BD57" s="171"/>
      <c r="BE57" s="171"/>
      <c r="BF57" s="171"/>
      <c r="BG57" s="171"/>
      <c r="BH57" s="171"/>
      <c r="BI57" s="171"/>
      <c r="BJ57" s="171"/>
      <c r="BK57" s="171"/>
      <c r="BL57" s="171"/>
      <c r="BM57" s="171"/>
      <c r="BN57" s="171"/>
      <c r="BO57" s="171"/>
      <c r="BP57" s="171"/>
      <c r="BQ57" s="171"/>
      <c r="BR57" s="171"/>
      <c r="BS57" s="171"/>
      <c r="BT57" s="171"/>
      <c r="BU57" s="171"/>
      <c r="BV57" s="171"/>
      <c r="BW57" s="171"/>
      <c r="BX57" s="171"/>
      <c r="BY57" s="171"/>
      <c r="BZ57" s="171"/>
      <c r="CA57" s="171"/>
      <c r="CB57" s="171"/>
      <c r="CC57" s="171"/>
      <c r="CD57" s="171"/>
      <c r="CE57" s="171"/>
      <c r="CF57" s="171"/>
      <c r="CG57" s="171"/>
      <c r="CH57" s="171"/>
      <c r="CI57" s="171"/>
      <c r="CJ57" s="171"/>
      <c r="CK57" s="171"/>
      <c r="CL57" s="171"/>
      <c r="CM57" s="171"/>
      <c r="CN57" s="171"/>
    </row>
    <row r="58" spans="1:92" s="217" customFormat="1" ht="60.6" customHeight="1">
      <c r="A58" s="109" t="s">
        <v>149</v>
      </c>
      <c r="B58" s="329" t="s">
        <v>167</v>
      </c>
      <c r="C58" s="329"/>
      <c r="D58" s="329"/>
      <c r="E58" s="329"/>
      <c r="F58" s="329"/>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1"/>
      <c r="AL58" s="171"/>
      <c r="AM58" s="171"/>
      <c r="AN58" s="171"/>
      <c r="AO58" s="171"/>
      <c r="AP58" s="171"/>
      <c r="AQ58" s="171"/>
      <c r="AR58" s="171"/>
      <c r="AS58" s="171"/>
      <c r="AT58" s="171"/>
      <c r="AU58" s="171"/>
      <c r="AV58" s="171"/>
      <c r="AW58" s="171"/>
      <c r="AX58" s="171"/>
      <c r="AY58" s="171"/>
      <c r="AZ58" s="171"/>
      <c r="BA58" s="171"/>
      <c r="BB58" s="171"/>
      <c r="BC58" s="171"/>
      <c r="BD58" s="171"/>
      <c r="BE58" s="171"/>
      <c r="BF58" s="171"/>
      <c r="BG58" s="171"/>
      <c r="BH58" s="171"/>
      <c r="BI58" s="171"/>
      <c r="BJ58" s="171"/>
      <c r="BK58" s="171"/>
      <c r="BL58" s="171"/>
      <c r="BM58" s="171"/>
      <c r="BN58" s="171"/>
      <c r="BO58" s="171"/>
      <c r="BP58" s="171"/>
      <c r="BQ58" s="171"/>
      <c r="BR58" s="171"/>
      <c r="BS58" s="171"/>
      <c r="BT58" s="171"/>
      <c r="BU58" s="171"/>
      <c r="BV58" s="171"/>
      <c r="BW58" s="171"/>
      <c r="BX58" s="171"/>
      <c r="BY58" s="171"/>
      <c r="BZ58" s="171"/>
      <c r="CA58" s="171"/>
      <c r="CB58" s="171"/>
      <c r="CC58" s="171"/>
      <c r="CD58" s="171"/>
      <c r="CE58" s="171"/>
      <c r="CF58" s="171"/>
      <c r="CG58" s="171"/>
      <c r="CH58" s="171"/>
      <c r="CI58" s="171"/>
      <c r="CJ58" s="171"/>
      <c r="CK58" s="171"/>
      <c r="CL58" s="171"/>
      <c r="CM58" s="171"/>
      <c r="CN58" s="171"/>
    </row>
    <row r="59" spans="1:92" s="217" customFormat="1" ht="20.25" customHeight="1">
      <c r="A59" s="109"/>
      <c r="B59" s="265"/>
      <c r="C59" s="265"/>
      <c r="D59" s="265"/>
      <c r="E59" s="265"/>
      <c r="F59" s="265"/>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c r="AX59" s="171"/>
      <c r="AY59" s="171"/>
      <c r="AZ59" s="171"/>
      <c r="BA59" s="171"/>
      <c r="BB59" s="171"/>
      <c r="BC59" s="171"/>
      <c r="BD59" s="171"/>
      <c r="BE59" s="171"/>
      <c r="BF59" s="171"/>
      <c r="BG59" s="171"/>
      <c r="BH59" s="171"/>
      <c r="BI59" s="171"/>
      <c r="BJ59" s="171"/>
      <c r="BK59" s="171"/>
      <c r="BL59" s="171"/>
      <c r="BM59" s="171"/>
      <c r="BN59" s="171"/>
      <c r="BO59" s="171"/>
      <c r="BP59" s="171"/>
      <c r="BQ59" s="171"/>
      <c r="BR59" s="171"/>
      <c r="BS59" s="171"/>
      <c r="BT59" s="171"/>
      <c r="BU59" s="171"/>
      <c r="BV59" s="171"/>
      <c r="BW59" s="171"/>
      <c r="BX59" s="171"/>
      <c r="BY59" s="171"/>
      <c r="BZ59" s="171"/>
      <c r="CA59" s="171"/>
      <c r="CB59" s="171"/>
      <c r="CC59" s="171"/>
      <c r="CD59" s="171"/>
      <c r="CE59" s="171"/>
      <c r="CF59" s="171"/>
      <c r="CG59" s="171"/>
      <c r="CH59" s="171"/>
      <c r="CI59" s="171"/>
      <c r="CJ59" s="171"/>
      <c r="CK59" s="171"/>
      <c r="CL59" s="171"/>
      <c r="CM59" s="171"/>
      <c r="CN59" s="171"/>
    </row>
    <row r="60" spans="1:92" s="56" customFormat="1" ht="316.5" customHeight="1">
      <c r="A60" s="109"/>
      <c r="B60" s="53"/>
      <c r="C60" s="58"/>
      <c r="D60" s="49"/>
      <c r="E60" s="49"/>
      <c r="F60" s="49"/>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50"/>
      <c r="CK60" s="50"/>
      <c r="CL60" s="50"/>
      <c r="CM60" s="50"/>
      <c r="CN60" s="50"/>
    </row>
    <row r="61" spans="1:92" s="56" customFormat="1" ht="16.5" customHeight="1">
      <c r="A61" s="109"/>
      <c r="B61" s="53"/>
      <c r="C61" s="58"/>
      <c r="D61" s="49"/>
      <c r="E61" s="49"/>
      <c r="F61" s="49"/>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50"/>
      <c r="CK61" s="50"/>
      <c r="CL61" s="50"/>
      <c r="CM61" s="50"/>
      <c r="CN61" s="50"/>
    </row>
    <row r="62" spans="1:92" s="56" customFormat="1" ht="16.5" customHeight="1">
      <c r="A62" s="109"/>
      <c r="B62" s="53"/>
      <c r="C62" s="58"/>
      <c r="D62" s="49"/>
      <c r="E62" s="49"/>
      <c r="F62" s="49"/>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c r="BA62" s="50"/>
      <c r="BB62" s="50"/>
      <c r="BC62" s="50"/>
      <c r="BD62" s="50"/>
      <c r="BE62" s="50"/>
      <c r="BF62" s="50"/>
      <c r="BG62" s="50"/>
      <c r="BH62" s="50"/>
      <c r="BI62" s="50"/>
      <c r="BJ62" s="50"/>
      <c r="BK62" s="50"/>
      <c r="BL62" s="50"/>
      <c r="BM62" s="50"/>
      <c r="BN62" s="50"/>
      <c r="BO62" s="50"/>
      <c r="BP62" s="50"/>
      <c r="BQ62" s="50"/>
      <c r="BR62" s="50"/>
      <c r="BS62" s="50"/>
      <c r="BT62" s="50"/>
      <c r="BU62" s="50"/>
      <c r="BV62" s="50"/>
      <c r="BW62" s="50"/>
      <c r="BX62" s="50"/>
      <c r="BY62" s="50"/>
      <c r="BZ62" s="50"/>
      <c r="CA62" s="50"/>
      <c r="CB62" s="50"/>
      <c r="CC62" s="50"/>
      <c r="CD62" s="50"/>
      <c r="CE62" s="50"/>
      <c r="CF62" s="50"/>
      <c r="CG62" s="50"/>
      <c r="CH62" s="50"/>
      <c r="CI62" s="50"/>
      <c r="CJ62" s="50"/>
      <c r="CK62" s="50"/>
      <c r="CL62" s="50"/>
      <c r="CM62" s="50"/>
      <c r="CN62" s="50"/>
    </row>
    <row r="63" spans="1:92" s="56" customFormat="1" ht="33.75" customHeight="1">
      <c r="A63" s="109"/>
      <c r="B63" s="53"/>
      <c r="C63" s="58"/>
      <c r="D63" s="49"/>
      <c r="E63" s="49"/>
      <c r="F63" s="49"/>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c r="BF63" s="50"/>
      <c r="BG63" s="50"/>
      <c r="BH63" s="50"/>
      <c r="BI63" s="50"/>
      <c r="BJ63" s="50"/>
      <c r="BK63" s="50"/>
      <c r="BL63" s="50"/>
      <c r="BM63" s="50"/>
      <c r="BN63" s="50"/>
      <c r="BO63" s="50"/>
      <c r="BP63" s="50"/>
      <c r="BQ63" s="50"/>
      <c r="BR63" s="50"/>
      <c r="BS63" s="50"/>
      <c r="BT63" s="50"/>
      <c r="BU63" s="50"/>
      <c r="BV63" s="50"/>
      <c r="BW63" s="50"/>
      <c r="BX63" s="50"/>
      <c r="BY63" s="50"/>
      <c r="BZ63" s="50"/>
      <c r="CA63" s="50"/>
      <c r="CB63" s="50"/>
      <c r="CC63" s="50"/>
      <c r="CD63" s="50"/>
      <c r="CE63" s="50"/>
      <c r="CF63" s="50"/>
      <c r="CG63" s="50"/>
      <c r="CH63" s="50"/>
      <c r="CI63" s="50"/>
      <c r="CJ63" s="50"/>
      <c r="CK63" s="50"/>
      <c r="CL63" s="50"/>
      <c r="CM63" s="50"/>
      <c r="CN63" s="50"/>
    </row>
    <row r="64" spans="1:92" s="56" customFormat="1" ht="60.6" customHeight="1">
      <c r="A64" s="108" t="s">
        <v>3</v>
      </c>
      <c r="B64" s="54" t="s">
        <v>86</v>
      </c>
      <c r="C64" s="56" t="s">
        <v>84</v>
      </c>
      <c r="D64" s="49">
        <v>400</v>
      </c>
      <c r="E64" s="49"/>
      <c r="F64" s="49">
        <f>+E64*D64</f>
        <v>0</v>
      </c>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c r="BF64" s="50"/>
      <c r="BG64" s="50"/>
      <c r="BH64" s="50"/>
      <c r="BI64" s="50"/>
      <c r="BJ64" s="50"/>
      <c r="BK64" s="50"/>
      <c r="BL64" s="50"/>
      <c r="BM64" s="50"/>
      <c r="BN64" s="50"/>
      <c r="BO64" s="50"/>
      <c r="BP64" s="50"/>
      <c r="BQ64" s="50"/>
      <c r="BR64" s="50"/>
      <c r="BS64" s="50"/>
      <c r="BT64" s="50"/>
      <c r="BU64" s="50"/>
      <c r="BV64" s="50"/>
      <c r="BW64" s="50"/>
      <c r="BX64" s="50"/>
      <c r="BY64" s="50"/>
      <c r="BZ64" s="50"/>
      <c r="CA64" s="50"/>
      <c r="CB64" s="50"/>
      <c r="CC64" s="50"/>
      <c r="CD64" s="50"/>
      <c r="CE64" s="50"/>
      <c r="CF64" s="50"/>
      <c r="CG64" s="50"/>
      <c r="CH64" s="50"/>
      <c r="CI64" s="50"/>
      <c r="CJ64" s="50"/>
      <c r="CK64" s="50"/>
      <c r="CL64" s="50"/>
      <c r="CM64" s="50"/>
      <c r="CN64" s="50"/>
    </row>
    <row r="65" spans="1:92" s="56" customFormat="1" ht="59.25" customHeight="1">
      <c r="A65" s="108" t="s">
        <v>4</v>
      </c>
      <c r="B65" s="54" t="s">
        <v>87</v>
      </c>
      <c r="C65" s="56" t="s">
        <v>84</v>
      </c>
      <c r="D65" s="49">
        <v>700</v>
      </c>
      <c r="E65" s="49"/>
      <c r="F65" s="49">
        <f>+E65*D65</f>
        <v>0</v>
      </c>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c r="BF65" s="50"/>
      <c r="BG65" s="50"/>
      <c r="BH65" s="50"/>
      <c r="BI65" s="50"/>
      <c r="BJ65" s="50"/>
      <c r="BK65" s="50"/>
      <c r="BL65" s="50"/>
      <c r="BM65" s="50"/>
      <c r="BN65" s="50"/>
      <c r="BO65" s="50"/>
      <c r="BP65" s="50"/>
      <c r="BQ65" s="50"/>
      <c r="BR65" s="50"/>
      <c r="BS65" s="50"/>
      <c r="BT65" s="50"/>
      <c r="BU65" s="50"/>
      <c r="BV65" s="50"/>
      <c r="BW65" s="50"/>
      <c r="BX65" s="50"/>
      <c r="BY65" s="50"/>
      <c r="BZ65" s="50"/>
      <c r="CA65" s="50"/>
      <c r="CB65" s="50"/>
      <c r="CC65" s="50"/>
      <c r="CD65" s="50"/>
      <c r="CE65" s="50"/>
      <c r="CF65" s="50"/>
      <c r="CG65" s="50"/>
      <c r="CH65" s="50"/>
      <c r="CI65" s="50"/>
      <c r="CJ65" s="50"/>
      <c r="CK65" s="50"/>
      <c r="CL65" s="50"/>
      <c r="CM65" s="50"/>
      <c r="CN65" s="50"/>
    </row>
    <row r="66" spans="1:92" s="56" customFormat="1" ht="87.6" customHeight="1">
      <c r="A66" s="108" t="s">
        <v>5</v>
      </c>
      <c r="B66" s="54" t="s">
        <v>128</v>
      </c>
      <c r="C66" s="56" t="s">
        <v>84</v>
      </c>
      <c r="D66" s="49">
        <v>200</v>
      </c>
      <c r="E66" s="49"/>
      <c r="F66" s="49">
        <f>+D66*E66</f>
        <v>0</v>
      </c>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c r="CB66" s="50"/>
      <c r="CC66" s="50"/>
      <c r="CD66" s="50"/>
      <c r="CE66" s="50"/>
      <c r="CF66" s="50"/>
      <c r="CG66" s="50"/>
      <c r="CH66" s="50"/>
      <c r="CI66" s="50"/>
      <c r="CJ66" s="50"/>
      <c r="CK66" s="50"/>
      <c r="CL66" s="50"/>
      <c r="CM66" s="50"/>
      <c r="CN66" s="50"/>
    </row>
    <row r="67" spans="1:92" s="56" customFormat="1" ht="75" customHeight="1">
      <c r="A67" s="108" t="s">
        <v>6</v>
      </c>
      <c r="B67" s="54" t="s">
        <v>195</v>
      </c>
      <c r="C67" s="56" t="s">
        <v>84</v>
      </c>
      <c r="D67" s="49">
        <v>120</v>
      </c>
      <c r="E67" s="49"/>
      <c r="F67" s="49">
        <f>+D67*E67</f>
        <v>0</v>
      </c>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c r="CK67" s="50"/>
      <c r="CL67" s="50"/>
      <c r="CM67" s="50"/>
      <c r="CN67" s="50"/>
    </row>
    <row r="68" spans="1:92" s="56" customFormat="1" ht="16.5" customHeight="1">
      <c r="A68" s="109"/>
      <c r="B68" s="54"/>
      <c r="D68" s="49"/>
      <c r="E68" s="49"/>
      <c r="F68" s="49"/>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c r="CK68" s="50"/>
      <c r="CL68" s="50"/>
      <c r="CM68" s="50"/>
      <c r="CN68" s="50"/>
    </row>
    <row r="69" spans="1:92" s="216" customFormat="1" ht="16.5" customHeight="1" thickBot="1">
      <c r="A69" s="218"/>
      <c r="B69" s="112" t="s">
        <v>150</v>
      </c>
      <c r="C69" s="219"/>
      <c r="D69" s="215"/>
      <c r="E69" s="215" t="s">
        <v>37</v>
      </c>
      <c r="F69" s="215">
        <f>SUM(F64:F68)</f>
        <v>0</v>
      </c>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2"/>
      <c r="AL69" s="192"/>
      <c r="AM69" s="192"/>
      <c r="AN69" s="192"/>
      <c r="AO69" s="192"/>
      <c r="AP69" s="192"/>
      <c r="AQ69" s="192"/>
      <c r="AR69" s="192"/>
      <c r="AS69" s="192"/>
      <c r="AT69" s="192"/>
      <c r="AU69" s="192"/>
      <c r="AV69" s="192"/>
      <c r="AW69" s="192"/>
      <c r="AX69" s="192"/>
      <c r="AY69" s="192"/>
      <c r="AZ69" s="192"/>
      <c r="BA69" s="192"/>
      <c r="BB69" s="192"/>
      <c r="BC69" s="192"/>
      <c r="BD69" s="192"/>
      <c r="BE69" s="192"/>
      <c r="BF69" s="192"/>
      <c r="BG69" s="192"/>
      <c r="BH69" s="192"/>
      <c r="BI69" s="192"/>
      <c r="BJ69" s="192"/>
      <c r="BK69" s="192"/>
      <c r="BL69" s="192"/>
      <c r="BM69" s="192"/>
      <c r="BN69" s="192"/>
      <c r="BO69" s="192"/>
      <c r="BP69" s="192"/>
      <c r="BQ69" s="192"/>
      <c r="BR69" s="192"/>
      <c r="BS69" s="192"/>
      <c r="BT69" s="192"/>
      <c r="BU69" s="192"/>
      <c r="BV69" s="192"/>
      <c r="BW69" s="192"/>
      <c r="BX69" s="192"/>
      <c r="BY69" s="192"/>
      <c r="BZ69" s="192"/>
      <c r="CA69" s="192"/>
      <c r="CB69" s="192"/>
      <c r="CC69" s="192"/>
      <c r="CD69" s="192"/>
      <c r="CE69" s="192"/>
      <c r="CF69" s="192"/>
      <c r="CG69" s="192"/>
      <c r="CH69" s="192"/>
      <c r="CI69" s="192"/>
      <c r="CJ69" s="192"/>
      <c r="CK69" s="192"/>
      <c r="CL69" s="192"/>
      <c r="CM69" s="192"/>
      <c r="CN69" s="192"/>
    </row>
    <row r="70" spans="1:92" s="56" customFormat="1" ht="16.5" customHeight="1" thickTop="1">
      <c r="A70" s="109"/>
      <c r="B70" s="54"/>
      <c r="D70" s="49"/>
      <c r="E70" s="49"/>
      <c r="F70" s="49"/>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c r="BF70" s="50"/>
      <c r="BG70" s="50"/>
      <c r="BH70" s="50"/>
      <c r="BI70" s="50"/>
      <c r="BJ70" s="50"/>
      <c r="BK70" s="50"/>
      <c r="BL70" s="50"/>
      <c r="BM70" s="50"/>
      <c r="BN70" s="50"/>
      <c r="BO70" s="50"/>
      <c r="BP70" s="50"/>
      <c r="BQ70" s="50"/>
      <c r="BR70" s="50"/>
      <c r="BS70" s="50"/>
      <c r="BT70" s="50"/>
      <c r="BU70" s="50"/>
      <c r="BV70" s="50"/>
      <c r="BW70" s="50"/>
      <c r="BX70" s="50"/>
      <c r="BY70" s="50"/>
      <c r="BZ70" s="50"/>
      <c r="CA70" s="50"/>
      <c r="CB70" s="50"/>
      <c r="CC70" s="50"/>
      <c r="CD70" s="50"/>
      <c r="CE70" s="50"/>
      <c r="CF70" s="50"/>
      <c r="CG70" s="50"/>
      <c r="CH70" s="50"/>
      <c r="CI70" s="50"/>
      <c r="CJ70" s="50"/>
      <c r="CK70" s="50"/>
      <c r="CL70" s="50"/>
      <c r="CM70" s="50"/>
      <c r="CN70" s="50"/>
    </row>
    <row r="71" spans="1:92" s="56" customFormat="1" ht="16.5" customHeight="1">
      <c r="A71" s="109"/>
      <c r="B71" s="54"/>
      <c r="D71" s="49"/>
      <c r="E71" s="49"/>
      <c r="F71" s="49"/>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c r="AX71" s="50"/>
      <c r="AY71" s="50"/>
      <c r="AZ71" s="50"/>
      <c r="BA71" s="50"/>
      <c r="BB71" s="50"/>
      <c r="BC71" s="50"/>
      <c r="BD71" s="50"/>
      <c r="BE71" s="50"/>
      <c r="BF71" s="50"/>
      <c r="BG71" s="50"/>
      <c r="BH71" s="50"/>
      <c r="BI71" s="50"/>
      <c r="BJ71" s="50"/>
      <c r="BK71" s="50"/>
      <c r="BL71" s="50"/>
      <c r="BM71" s="50"/>
      <c r="BN71" s="50"/>
      <c r="BO71" s="50"/>
      <c r="BP71" s="50"/>
      <c r="BQ71" s="50"/>
      <c r="BR71" s="50"/>
      <c r="BS71" s="50"/>
      <c r="BT71" s="50"/>
      <c r="BU71" s="50"/>
      <c r="BV71" s="50"/>
      <c r="BW71" s="50"/>
      <c r="BX71" s="50"/>
      <c r="BY71" s="50"/>
      <c r="BZ71" s="50"/>
      <c r="CA71" s="50"/>
      <c r="CB71" s="50"/>
      <c r="CC71" s="50"/>
      <c r="CD71" s="50"/>
      <c r="CE71" s="50"/>
      <c r="CF71" s="50"/>
      <c r="CG71" s="50"/>
      <c r="CH71" s="50"/>
      <c r="CI71" s="50"/>
      <c r="CJ71" s="50"/>
      <c r="CK71" s="50"/>
      <c r="CL71" s="50"/>
      <c r="CM71" s="50"/>
      <c r="CN71" s="50"/>
    </row>
    <row r="72" spans="1:92" s="227" customFormat="1" ht="16.5" customHeight="1" thickBot="1">
      <c r="A72" s="210" t="s">
        <v>88</v>
      </c>
      <c r="B72" s="222" t="s">
        <v>61</v>
      </c>
      <c r="C72" s="223"/>
      <c r="D72" s="224"/>
      <c r="E72" s="225"/>
      <c r="F72" s="226"/>
    </row>
    <row r="73" spans="1:92" s="61" customFormat="1" ht="16.5" customHeight="1" thickTop="1">
      <c r="A73" s="109"/>
      <c r="B73" s="55"/>
      <c r="C73" s="130"/>
      <c r="D73" s="59"/>
      <c r="E73" s="60"/>
      <c r="F73" s="63"/>
    </row>
    <row r="74" spans="1:92" s="56" customFormat="1" ht="33" customHeight="1">
      <c r="A74" s="108" t="s">
        <v>3</v>
      </c>
      <c r="B74" s="57" t="s">
        <v>127</v>
      </c>
      <c r="C74" s="56" t="s">
        <v>33</v>
      </c>
      <c r="D74" s="49">
        <v>30</v>
      </c>
      <c r="E74" s="49"/>
      <c r="F74" s="49">
        <f>+E74*D74</f>
        <v>0</v>
      </c>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c r="AX74" s="50"/>
      <c r="AY74" s="50"/>
      <c r="AZ74" s="50"/>
      <c r="BA74" s="50"/>
      <c r="BB74" s="50"/>
      <c r="BC74" s="50"/>
      <c r="BD74" s="50"/>
      <c r="BE74" s="50"/>
      <c r="BF74" s="50"/>
      <c r="BG74" s="50"/>
      <c r="BH74" s="50"/>
      <c r="BI74" s="50"/>
      <c r="BJ74" s="50"/>
      <c r="BK74" s="50"/>
      <c r="BL74" s="50"/>
      <c r="BM74" s="50"/>
      <c r="BN74" s="50"/>
      <c r="BO74" s="50"/>
      <c r="BP74" s="50"/>
      <c r="BQ74" s="50"/>
      <c r="BR74" s="50"/>
      <c r="BS74" s="50"/>
      <c r="BT74" s="50"/>
      <c r="BU74" s="50"/>
      <c r="BV74" s="50"/>
      <c r="BW74" s="50"/>
      <c r="BX74" s="50"/>
      <c r="BY74" s="50"/>
      <c r="BZ74" s="50"/>
      <c r="CA74" s="50"/>
      <c r="CB74" s="50"/>
      <c r="CC74" s="50"/>
      <c r="CD74" s="50"/>
      <c r="CE74" s="50"/>
      <c r="CF74" s="50"/>
      <c r="CG74" s="50"/>
      <c r="CH74" s="50"/>
      <c r="CI74" s="50"/>
      <c r="CJ74" s="50"/>
      <c r="CK74" s="50"/>
      <c r="CL74" s="50"/>
      <c r="CM74" s="50"/>
      <c r="CN74" s="50"/>
    </row>
    <row r="75" spans="1:92" s="56" customFormat="1" ht="29.25" customHeight="1">
      <c r="A75" s="108" t="s">
        <v>4</v>
      </c>
      <c r="B75" s="132" t="s">
        <v>168</v>
      </c>
      <c r="C75" s="56" t="s">
        <v>32</v>
      </c>
      <c r="D75" s="3">
        <v>250</v>
      </c>
      <c r="E75" s="3"/>
      <c r="F75" s="3">
        <f>+D75*E75</f>
        <v>0</v>
      </c>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50"/>
      <c r="AU75" s="50"/>
      <c r="AV75" s="50"/>
      <c r="AW75" s="50"/>
      <c r="AX75" s="50"/>
      <c r="AY75" s="50"/>
      <c r="AZ75" s="50"/>
      <c r="BA75" s="50"/>
      <c r="BB75" s="50"/>
      <c r="BC75" s="50"/>
      <c r="BD75" s="50"/>
      <c r="BE75" s="50"/>
      <c r="BF75" s="50"/>
      <c r="BG75" s="50"/>
      <c r="BH75" s="50"/>
      <c r="BI75" s="50"/>
      <c r="BJ75" s="50"/>
      <c r="BK75" s="50"/>
      <c r="BL75" s="50"/>
      <c r="BM75" s="50"/>
      <c r="BN75" s="50"/>
      <c r="BO75" s="50"/>
      <c r="BP75" s="50"/>
      <c r="BQ75" s="50"/>
      <c r="BR75" s="50"/>
      <c r="BS75" s="50"/>
      <c r="BT75" s="50"/>
      <c r="BU75" s="50"/>
      <c r="BV75" s="50"/>
      <c r="BW75" s="50"/>
      <c r="BX75" s="50"/>
      <c r="BY75" s="50"/>
      <c r="BZ75" s="50"/>
      <c r="CA75" s="50"/>
      <c r="CB75" s="50"/>
      <c r="CC75" s="50"/>
      <c r="CD75" s="50"/>
      <c r="CE75" s="50"/>
      <c r="CF75" s="50"/>
      <c r="CG75" s="50"/>
      <c r="CH75" s="50"/>
      <c r="CI75" s="50"/>
      <c r="CJ75" s="50"/>
      <c r="CK75" s="50"/>
      <c r="CL75" s="50"/>
      <c r="CM75" s="50"/>
      <c r="CN75" s="50"/>
    </row>
    <row r="76" spans="1:92" s="61" customFormat="1" ht="16.5" customHeight="1">
      <c r="A76" s="109"/>
      <c r="B76" s="55"/>
      <c r="C76" s="130"/>
      <c r="D76" s="59"/>
      <c r="E76" s="60"/>
      <c r="F76" s="63"/>
    </row>
    <row r="77" spans="1:92" s="209" customFormat="1" ht="16.5" customHeight="1" thickBot="1">
      <c r="A77" s="211"/>
      <c r="B77" s="228" t="s">
        <v>61</v>
      </c>
      <c r="C77" s="229"/>
      <c r="D77" s="230"/>
      <c r="E77" s="231"/>
      <c r="F77" s="232">
        <f>SUM(F74:F76)</f>
        <v>0</v>
      </c>
    </row>
    <row r="78" spans="1:92" s="61" customFormat="1" ht="16.5" customHeight="1" thickTop="1">
      <c r="A78" s="109"/>
      <c r="B78" s="55"/>
      <c r="C78" s="131"/>
      <c r="D78" s="59"/>
      <c r="E78" s="60"/>
      <c r="F78" s="63"/>
    </row>
    <row r="79" spans="1:92" s="61" customFormat="1" ht="16.5" customHeight="1">
      <c r="A79" s="109"/>
      <c r="B79" s="54"/>
      <c r="C79" s="131"/>
      <c r="D79" s="59"/>
      <c r="E79" s="62"/>
      <c r="F79" s="63"/>
    </row>
    <row r="80" spans="1:92" s="61" customFormat="1" ht="16.5" customHeight="1">
      <c r="A80" s="109"/>
      <c r="B80" s="54"/>
      <c r="C80" s="131"/>
      <c r="D80" s="59"/>
      <c r="E80" s="62"/>
      <c r="F80" s="63"/>
    </row>
    <row r="81" spans="1:6" s="61" customFormat="1" ht="16.5" customHeight="1">
      <c r="A81" s="109"/>
      <c r="B81" s="271" t="s">
        <v>71</v>
      </c>
      <c r="C81" s="131"/>
      <c r="D81" s="59"/>
      <c r="E81" s="62"/>
      <c r="F81" s="63"/>
    </row>
    <row r="82" spans="1:6" s="61" customFormat="1" ht="16.5" customHeight="1">
      <c r="A82" s="109"/>
      <c r="B82" s="54"/>
      <c r="C82" s="131"/>
      <c r="D82" s="59"/>
      <c r="E82" s="60"/>
      <c r="F82" s="63"/>
    </row>
    <row r="83" spans="1:6" s="61" customFormat="1" ht="16.5" customHeight="1">
      <c r="A83" s="109" t="s">
        <v>58</v>
      </c>
      <c r="B83" s="118" t="s">
        <v>26</v>
      </c>
      <c r="C83" s="131"/>
      <c r="D83" s="59"/>
      <c r="E83" s="62"/>
      <c r="F83" s="86">
        <v>0</v>
      </c>
    </row>
    <row r="84" spans="1:6" s="61" customFormat="1" ht="16.5" customHeight="1">
      <c r="A84" s="109" t="s">
        <v>76</v>
      </c>
      <c r="B84" s="118" t="s">
        <v>60</v>
      </c>
      <c r="C84" s="131"/>
      <c r="D84" s="59"/>
      <c r="E84" s="62"/>
      <c r="F84" s="86">
        <f>+F48</f>
        <v>0</v>
      </c>
    </row>
    <row r="85" spans="1:6" s="61" customFormat="1" ht="16.5" customHeight="1">
      <c r="A85" s="109" t="s">
        <v>83</v>
      </c>
      <c r="B85" s="118" t="s">
        <v>183</v>
      </c>
      <c r="C85" s="131"/>
      <c r="D85" s="59"/>
      <c r="E85" s="62"/>
      <c r="F85" s="86">
        <f>+F69</f>
        <v>0</v>
      </c>
    </row>
    <row r="86" spans="1:6" s="61" customFormat="1" ht="16.5" customHeight="1">
      <c r="A86" s="109" t="s">
        <v>88</v>
      </c>
      <c r="B86" s="134" t="s">
        <v>61</v>
      </c>
      <c r="C86" s="131"/>
      <c r="D86" s="59"/>
      <c r="E86" s="62"/>
      <c r="F86" s="86">
        <f>+F77</f>
        <v>0</v>
      </c>
    </row>
    <row r="87" spans="1:6" s="221" customFormat="1" ht="23.25" customHeight="1" thickBot="1">
      <c r="A87" s="210" t="s">
        <v>18</v>
      </c>
      <c r="B87" s="183" t="s">
        <v>31</v>
      </c>
      <c r="C87" s="240"/>
      <c r="D87" s="220"/>
      <c r="E87" s="225"/>
      <c r="F87" s="241">
        <f>SUM(F83:F86)</f>
        <v>0</v>
      </c>
    </row>
    <row r="88" spans="1:6" s="61" customFormat="1" ht="16.5" customHeight="1" thickTop="1">
      <c r="A88" s="109"/>
      <c r="B88" s="55"/>
      <c r="C88" s="131"/>
      <c r="D88" s="63"/>
      <c r="E88" s="64"/>
      <c r="F88" s="63"/>
    </row>
    <row r="89" spans="1:6" ht="13.8">
      <c r="C89" s="56"/>
    </row>
    <row r="90" spans="1:6" ht="13.8">
      <c r="C90" s="56"/>
    </row>
    <row r="91" spans="1:6" ht="13.8">
      <c r="C91" s="56"/>
    </row>
    <row r="92" spans="1:6" ht="13.8">
      <c r="C92" s="56"/>
    </row>
    <row r="93" spans="1:6" ht="13.8">
      <c r="C93" s="56"/>
    </row>
    <row r="94" spans="1:6" ht="13.8">
      <c r="C94" s="56"/>
    </row>
    <row r="95" spans="1:6" ht="13.8">
      <c r="C95" s="56"/>
    </row>
    <row r="96" spans="1:6" ht="13.8">
      <c r="C96" s="56"/>
    </row>
    <row r="97" spans="3:3" ht="13.8">
      <c r="C97" s="56"/>
    </row>
    <row r="98" spans="3:3" ht="13.8">
      <c r="C98" s="56"/>
    </row>
    <row r="99" spans="3:3" ht="13.8">
      <c r="C99" s="56"/>
    </row>
    <row r="100" spans="3:3" ht="13.8">
      <c r="C100" s="56"/>
    </row>
    <row r="101" spans="3:3" ht="13.8">
      <c r="C101" s="56"/>
    </row>
    <row r="102" spans="3:3" ht="13.8">
      <c r="C102" s="56"/>
    </row>
    <row r="103" spans="3:3" ht="13.8">
      <c r="C103" s="56"/>
    </row>
    <row r="104" spans="3:3" ht="13.8">
      <c r="C104" s="56"/>
    </row>
    <row r="105" spans="3:3" ht="13.8">
      <c r="C105" s="56"/>
    </row>
    <row r="106" spans="3:3" ht="13.8">
      <c r="C106" s="56"/>
    </row>
    <row r="107" spans="3:3" ht="13.8">
      <c r="C107" s="56"/>
    </row>
    <row r="108" spans="3:3" ht="13.8">
      <c r="C108" s="56"/>
    </row>
    <row r="109" spans="3:3" ht="13.8">
      <c r="C109" s="56"/>
    </row>
    <row r="110" spans="3:3" ht="13.8">
      <c r="C110" s="56"/>
    </row>
    <row r="111" spans="3:3" ht="13.8">
      <c r="C111" s="56"/>
    </row>
    <row r="112" spans="3:3" ht="13.8">
      <c r="C112" s="56"/>
    </row>
    <row r="113" spans="3:3" ht="13.8">
      <c r="C113" s="56"/>
    </row>
    <row r="114" spans="3:3" ht="13.8">
      <c r="C114" s="56"/>
    </row>
    <row r="115" spans="3:3" ht="13.8">
      <c r="C115" s="56"/>
    </row>
    <row r="116" spans="3:3" ht="13.8">
      <c r="C116" s="56"/>
    </row>
    <row r="117" spans="3:3" ht="13.8">
      <c r="C117" s="56"/>
    </row>
    <row r="118" spans="3:3" ht="13.8">
      <c r="C118" s="56"/>
    </row>
    <row r="119" spans="3:3" ht="13.8">
      <c r="C119" s="56"/>
    </row>
    <row r="120" spans="3:3" ht="13.8">
      <c r="C120" s="56"/>
    </row>
    <row r="121" spans="3:3" ht="13.8">
      <c r="C121" s="56"/>
    </row>
    <row r="122" spans="3:3" ht="13.8">
      <c r="C122" s="56"/>
    </row>
    <row r="123" spans="3:3" ht="13.8">
      <c r="C123" s="56"/>
    </row>
    <row r="124" spans="3:3" ht="13.8">
      <c r="C124" s="56"/>
    </row>
    <row r="125" spans="3:3" ht="13.8">
      <c r="C125" s="56"/>
    </row>
    <row r="126" spans="3:3" ht="13.8">
      <c r="C126" s="56"/>
    </row>
    <row r="127" spans="3:3" ht="13.8">
      <c r="C127" s="56"/>
    </row>
    <row r="128" spans="3:3" ht="13.8">
      <c r="C128" s="56"/>
    </row>
    <row r="129" spans="3:3" ht="13.8">
      <c r="C129" s="56"/>
    </row>
    <row r="130" spans="3:3" ht="13.8">
      <c r="C130" s="56"/>
    </row>
    <row r="131" spans="3:3" ht="13.8">
      <c r="C131" s="56"/>
    </row>
    <row r="132" spans="3:3" ht="13.8">
      <c r="C132" s="56"/>
    </row>
    <row r="133" spans="3:3" ht="13.8">
      <c r="C133" s="56"/>
    </row>
    <row r="134" spans="3:3" ht="13.8">
      <c r="C134" s="56"/>
    </row>
    <row r="135" spans="3:3" ht="13.8">
      <c r="C135" s="56"/>
    </row>
    <row r="136" spans="3:3" ht="13.8">
      <c r="C136" s="56"/>
    </row>
    <row r="137" spans="3:3" ht="13.8">
      <c r="C137" s="56"/>
    </row>
    <row r="138" spans="3:3" ht="13.8">
      <c r="C138" s="56"/>
    </row>
    <row r="139" spans="3:3" ht="13.8">
      <c r="C139" s="56"/>
    </row>
    <row r="140" spans="3:3" ht="13.8">
      <c r="C140" s="56"/>
    </row>
    <row r="141" spans="3:3" ht="13.8">
      <c r="C141" s="56"/>
    </row>
    <row r="142" spans="3:3" ht="13.8">
      <c r="C142" s="56"/>
    </row>
    <row r="143" spans="3:3" ht="13.8">
      <c r="C143" s="56"/>
    </row>
    <row r="144" spans="3:3" ht="13.8">
      <c r="C144" s="56"/>
    </row>
    <row r="145" spans="3:3" ht="13.8">
      <c r="C145" s="56"/>
    </row>
    <row r="146" spans="3:3" ht="13.8">
      <c r="C146" s="56"/>
    </row>
    <row r="147" spans="3:3" ht="13.8">
      <c r="C147" s="56"/>
    </row>
    <row r="148" spans="3:3" ht="13.8">
      <c r="C148" s="56"/>
    </row>
    <row r="149" spans="3:3" ht="13.8">
      <c r="C149" s="56"/>
    </row>
    <row r="150" spans="3:3" ht="13.8">
      <c r="C150" s="56"/>
    </row>
    <row r="151" spans="3:3" ht="13.8">
      <c r="C151" s="56"/>
    </row>
    <row r="152" spans="3:3" ht="13.8">
      <c r="C152" s="56"/>
    </row>
    <row r="153" spans="3:3" ht="13.8">
      <c r="C153" s="56"/>
    </row>
    <row r="154" spans="3:3" ht="13.8">
      <c r="C154" s="56"/>
    </row>
    <row r="155" spans="3:3" ht="13.8">
      <c r="C155" s="56"/>
    </row>
    <row r="156" spans="3:3" ht="13.8">
      <c r="C156" s="56"/>
    </row>
    <row r="157" spans="3:3" ht="13.8">
      <c r="C157" s="56"/>
    </row>
    <row r="158" spans="3:3" ht="13.8">
      <c r="C158" s="56"/>
    </row>
    <row r="159" spans="3:3" ht="13.8">
      <c r="C159" s="56"/>
    </row>
    <row r="160" spans="3:3" ht="13.8">
      <c r="C160" s="56"/>
    </row>
    <row r="161" spans="3:3" ht="13.8">
      <c r="C161" s="56"/>
    </row>
    <row r="162" spans="3:3" ht="13.8">
      <c r="C162" s="56"/>
    </row>
    <row r="163" spans="3:3" ht="13.8">
      <c r="C163" s="56"/>
    </row>
    <row r="164" spans="3:3" ht="13.8">
      <c r="C164" s="56"/>
    </row>
    <row r="165" spans="3:3" ht="13.8">
      <c r="C165" s="56"/>
    </row>
    <row r="166" spans="3:3" ht="13.8">
      <c r="C166" s="56"/>
    </row>
    <row r="167" spans="3:3" ht="13.8">
      <c r="C167" s="56"/>
    </row>
    <row r="168" spans="3:3" ht="13.8">
      <c r="C168" s="56"/>
    </row>
    <row r="169" spans="3:3" ht="13.8">
      <c r="C169" s="56"/>
    </row>
    <row r="170" spans="3:3" ht="13.8">
      <c r="C170" s="56"/>
    </row>
    <row r="171" spans="3:3" ht="13.8">
      <c r="C171" s="56"/>
    </row>
    <row r="172" spans="3:3" ht="13.8">
      <c r="C172" s="56"/>
    </row>
    <row r="173" spans="3:3" ht="13.8">
      <c r="C173" s="56"/>
    </row>
  </sheetData>
  <mergeCells count="28">
    <mergeCell ref="B8:E8"/>
    <mergeCell ref="B12:E12"/>
    <mergeCell ref="B13:E13"/>
    <mergeCell ref="B55:F55"/>
    <mergeCell ref="B57:F57"/>
    <mergeCell ref="B24:E24"/>
    <mergeCell ref="B25:E25"/>
    <mergeCell ref="B26:E26"/>
    <mergeCell ref="B27:E27"/>
    <mergeCell ref="B28:E28"/>
    <mergeCell ref="B29:E29"/>
    <mergeCell ref="B23:E23"/>
    <mergeCell ref="B10:E10"/>
    <mergeCell ref="B11:E11"/>
    <mergeCell ref="B14:E14"/>
    <mergeCell ref="B15:E15"/>
    <mergeCell ref="B58:F58"/>
    <mergeCell ref="B53:D53"/>
    <mergeCell ref="B56:F56"/>
    <mergeCell ref="B30:E30"/>
    <mergeCell ref="B31:E31"/>
    <mergeCell ref="B21:E21"/>
    <mergeCell ref="B22:E22"/>
    <mergeCell ref="B16:E16"/>
    <mergeCell ref="B17:E17"/>
    <mergeCell ref="B18:E18"/>
    <mergeCell ref="B19:E19"/>
    <mergeCell ref="B20:E20"/>
  </mergeCells>
  <phoneticPr fontId="1" type="noConversion"/>
  <printOptions gridLines="1"/>
  <pageMargins left="1.0236220472440944" right="0.39370078740157483" top="0.74803149606299213" bottom="0.74803149606299213" header="0.31496062992125984" footer="0.31496062992125984"/>
  <pageSetup paperSize="9" orientation="portrait" horizontalDpi="0" verticalDpi="0" r:id="rId1"/>
  <headerFooter>
    <oddHeader>&amp;R&amp;"Arial Narrow,Navadno"Javni zavod  LJUBLJANSKI GRAD
Projekt: Ljubljanski grad - Obnova in dokončanje Bastije - FAZA 1.</oddHeader>
    <oddFooter>&amp;C&amp;"Arial Narrow,Navadno"Razpisna dokumentacija - Popis del
PRIPRAVLJALNO-ZAKLJUČNA DELA&amp;R&amp;"Arial Narrow,Navadno"&amp;P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885CB-60AE-4F2C-B6E1-C7A2E2E42C5C}">
  <sheetPr>
    <tabColor theme="1"/>
  </sheetPr>
  <dimension ref="A1:F60"/>
  <sheetViews>
    <sheetView zoomScale="120" zoomScaleNormal="120" workbookViewId="0">
      <selection activeCell="L37" sqref="L37"/>
    </sheetView>
  </sheetViews>
  <sheetFormatPr defaultColWidth="9.109375" defaultRowHeight="15.6"/>
  <cols>
    <col min="1" max="1" width="4.109375" style="46" customWidth="1"/>
    <col min="2" max="2" width="51.6640625" style="47" customWidth="1"/>
    <col min="3" max="3" width="3.5546875" style="58" customWidth="1"/>
    <col min="4" max="4" width="8.44140625" style="48" customWidth="1"/>
    <col min="5" max="5" width="10.109375" style="48" customWidth="1"/>
    <col min="6" max="6" width="11.109375" style="49" customWidth="1"/>
    <col min="7" max="16384" width="9.109375" style="50"/>
  </cols>
  <sheetData>
    <row r="1" spans="1:6" ht="13.8">
      <c r="A1" s="4"/>
      <c r="B1" s="1"/>
      <c r="C1" s="17"/>
      <c r="D1" s="2"/>
      <c r="E1" s="2"/>
      <c r="F1" s="2"/>
    </row>
    <row r="2" spans="1:6" ht="18.75" customHeight="1">
      <c r="A2" s="77"/>
      <c r="B2" s="78" t="s">
        <v>11</v>
      </c>
      <c r="C2" s="79" t="s">
        <v>13</v>
      </c>
      <c r="D2" s="80" t="s">
        <v>14</v>
      </c>
      <c r="E2" s="80" t="s">
        <v>15</v>
      </c>
      <c r="F2" s="81" t="s">
        <v>56</v>
      </c>
    </row>
    <row r="4" spans="1:6" s="71" customFormat="1" ht="18.600000000000001" thickBot="1">
      <c r="A4" s="98" t="s">
        <v>17</v>
      </c>
      <c r="B4" s="99" t="s">
        <v>62</v>
      </c>
      <c r="C4" s="72"/>
      <c r="D4" s="69"/>
      <c r="E4" s="69"/>
      <c r="F4" s="70"/>
    </row>
    <row r="5" spans="1:6" ht="16.5" customHeight="1" thickTop="1">
      <c r="B5" s="334" t="s">
        <v>184</v>
      </c>
      <c r="C5" s="334"/>
      <c r="D5" s="334"/>
      <c r="E5" s="334"/>
      <c r="F5" s="334"/>
    </row>
    <row r="6" spans="1:6" ht="13.8">
      <c r="A6" s="101"/>
      <c r="B6" s="93"/>
      <c r="C6" s="94"/>
      <c r="D6" s="95"/>
      <c r="E6" s="95"/>
      <c r="F6" s="96"/>
    </row>
    <row r="7" spans="1:6" s="171" customFormat="1" ht="15" customHeight="1" thickBot="1">
      <c r="A7" s="272" t="s">
        <v>170</v>
      </c>
      <c r="B7" s="272" t="s">
        <v>64</v>
      </c>
      <c r="C7" s="272"/>
      <c r="D7" s="272"/>
      <c r="E7" s="272"/>
      <c r="F7" s="272"/>
    </row>
    <row r="8" spans="1:6" ht="14.4" thickTop="1">
      <c r="A8" s="103"/>
      <c r="B8" s="97"/>
      <c r="C8" s="97"/>
      <c r="D8" s="97"/>
      <c r="E8" s="97"/>
      <c r="F8" s="97"/>
    </row>
    <row r="9" spans="1:6" ht="31.2" customHeight="1">
      <c r="A9" s="102" t="s">
        <v>3</v>
      </c>
      <c r="B9" s="90" t="s">
        <v>89</v>
      </c>
      <c r="C9" s="91" t="s">
        <v>43</v>
      </c>
      <c r="D9" s="92">
        <v>900</v>
      </c>
      <c r="E9" s="92"/>
      <c r="F9" s="92">
        <f t="shared" ref="F9:F10" si="0">E9*D9</f>
        <v>0</v>
      </c>
    </row>
    <row r="10" spans="1:6" ht="62.4" customHeight="1">
      <c r="A10" s="102" t="s">
        <v>4</v>
      </c>
      <c r="B10" s="90" t="s">
        <v>192</v>
      </c>
      <c r="C10" s="91" t="s">
        <v>43</v>
      </c>
      <c r="D10" s="92">
        <v>900</v>
      </c>
      <c r="E10" s="92"/>
      <c r="F10" s="92">
        <f t="shared" si="0"/>
        <v>0</v>
      </c>
    </row>
    <row r="11" spans="1:6" ht="15" customHeight="1">
      <c r="A11" s="102"/>
      <c r="B11" s="90"/>
      <c r="C11" s="91"/>
      <c r="D11" s="92"/>
      <c r="E11" s="92"/>
      <c r="F11" s="92"/>
    </row>
    <row r="12" spans="1:6" s="196" customFormat="1" ht="15" customHeight="1" thickBot="1">
      <c r="A12" s="193"/>
      <c r="B12" s="194" t="s">
        <v>64</v>
      </c>
      <c r="C12" s="194"/>
      <c r="D12" s="194"/>
      <c r="E12" s="194"/>
      <c r="F12" s="195">
        <f>SUM(F9:F11)</f>
        <v>0</v>
      </c>
    </row>
    <row r="13" spans="1:6" ht="15" customHeight="1" thickTop="1">
      <c r="A13" s="102"/>
      <c r="B13" s="90"/>
      <c r="C13" s="91"/>
      <c r="D13" s="92"/>
      <c r="E13" s="92"/>
      <c r="F13" s="92"/>
    </row>
    <row r="14" spans="1:6" s="171" customFormat="1" ht="15" customHeight="1" thickBot="1">
      <c r="A14" s="172" t="s">
        <v>90</v>
      </c>
      <c r="B14" s="173" t="s">
        <v>65</v>
      </c>
      <c r="C14" s="174"/>
      <c r="D14" s="175"/>
      <c r="E14" s="175"/>
      <c r="F14" s="175"/>
    </row>
    <row r="15" spans="1:6" ht="15" customHeight="1" thickTop="1">
      <c r="A15" s="102"/>
      <c r="B15" s="90"/>
      <c r="C15" s="91"/>
      <c r="D15" s="92"/>
      <c r="E15" s="92"/>
      <c r="F15" s="92"/>
    </row>
    <row r="16" spans="1:6" ht="44.4" customHeight="1">
      <c r="A16" s="102" t="s">
        <v>3</v>
      </c>
      <c r="B16" s="90" t="s">
        <v>185</v>
      </c>
      <c r="C16" s="91" t="s">
        <v>84</v>
      </c>
      <c r="D16" s="92">
        <v>460</v>
      </c>
      <c r="E16" s="92"/>
      <c r="F16" s="92">
        <f>+E16*D16</f>
        <v>0</v>
      </c>
    </row>
    <row r="17" spans="1:6" ht="30.75" customHeight="1">
      <c r="A17" s="102" t="s">
        <v>4</v>
      </c>
      <c r="B17" s="90" t="s">
        <v>137</v>
      </c>
      <c r="C17" s="91" t="s">
        <v>43</v>
      </c>
      <c r="D17" s="92">
        <v>100</v>
      </c>
      <c r="E17" s="92"/>
      <c r="F17" s="92">
        <f>+E17*D17</f>
        <v>0</v>
      </c>
    </row>
    <row r="18" spans="1:6" ht="15" customHeight="1">
      <c r="A18" s="102"/>
      <c r="B18" s="90"/>
      <c r="C18" s="91"/>
      <c r="D18" s="92"/>
      <c r="E18" s="92"/>
      <c r="F18" s="92"/>
    </row>
    <row r="19" spans="1:6" s="196" customFormat="1" ht="15" customHeight="1" thickBot="1">
      <c r="A19" s="193"/>
      <c r="B19" s="197" t="s">
        <v>65</v>
      </c>
      <c r="C19" s="198"/>
      <c r="D19" s="199"/>
      <c r="E19" s="199"/>
      <c r="F19" s="199">
        <f>SUM(F16:F18)</f>
        <v>0</v>
      </c>
    </row>
    <row r="20" spans="1:6" ht="15" customHeight="1" thickTop="1">
      <c r="A20" s="102"/>
      <c r="B20" s="90"/>
      <c r="C20" s="91"/>
      <c r="D20" s="92"/>
      <c r="E20" s="92"/>
      <c r="F20" s="92"/>
    </row>
    <row r="21" spans="1:6" s="171" customFormat="1" ht="15" customHeight="1" thickBot="1">
      <c r="A21" s="172" t="s">
        <v>92</v>
      </c>
      <c r="B21" s="173" t="s">
        <v>93</v>
      </c>
      <c r="C21" s="174"/>
      <c r="D21" s="175"/>
      <c r="E21" s="175"/>
      <c r="F21" s="175"/>
    </row>
    <row r="22" spans="1:6" ht="15" customHeight="1" thickTop="1">
      <c r="A22" s="102"/>
      <c r="B22" s="90"/>
      <c r="C22" s="91"/>
      <c r="D22" s="92"/>
      <c r="E22" s="92"/>
      <c r="F22" s="92"/>
    </row>
    <row r="23" spans="1:6" ht="30.75" customHeight="1">
      <c r="A23" s="102" t="s">
        <v>3</v>
      </c>
      <c r="B23" s="90" t="s">
        <v>95</v>
      </c>
      <c r="C23" s="91" t="s">
        <v>42</v>
      </c>
      <c r="D23" s="92">
        <v>117</v>
      </c>
      <c r="E23" s="92"/>
      <c r="F23" s="92">
        <f>+D23*E23</f>
        <v>0</v>
      </c>
    </row>
    <row r="24" spans="1:6" ht="34.799999999999997" customHeight="1">
      <c r="A24" s="102" t="s">
        <v>4</v>
      </c>
      <c r="B24" s="90" t="s">
        <v>188</v>
      </c>
      <c r="C24" s="91" t="s">
        <v>42</v>
      </c>
      <c r="D24" s="92">
        <v>117</v>
      </c>
      <c r="E24" s="92"/>
      <c r="F24" s="92">
        <f t="shared" ref="F24:F25" si="1">+D24*E24</f>
        <v>0</v>
      </c>
    </row>
    <row r="25" spans="1:6" ht="15" customHeight="1">
      <c r="A25" s="102" t="s">
        <v>5</v>
      </c>
      <c r="B25" s="90" t="s">
        <v>91</v>
      </c>
      <c r="C25" s="91" t="s">
        <v>43</v>
      </c>
      <c r="D25" s="92">
        <v>50</v>
      </c>
      <c r="E25" s="92"/>
      <c r="F25" s="92">
        <f t="shared" si="1"/>
        <v>0</v>
      </c>
    </row>
    <row r="26" spans="1:6" ht="15" customHeight="1">
      <c r="A26" s="102"/>
      <c r="B26" s="90"/>
      <c r="C26" s="91"/>
      <c r="D26" s="92"/>
      <c r="E26" s="92"/>
      <c r="F26" s="92"/>
    </row>
    <row r="27" spans="1:6" s="192" customFormat="1" ht="15" customHeight="1" thickBot="1">
      <c r="A27" s="200"/>
      <c r="B27" s="201" t="s">
        <v>93</v>
      </c>
      <c r="C27" s="202"/>
      <c r="D27" s="203"/>
      <c r="E27" s="203"/>
      <c r="F27" s="203">
        <f>SUM(F23:F26)</f>
        <v>0</v>
      </c>
    </row>
    <row r="28" spans="1:6" ht="16.2" thickTop="1"/>
    <row r="29" spans="1:6" ht="16.2" thickBot="1">
      <c r="A29" s="259" t="s">
        <v>94</v>
      </c>
      <c r="B29" s="191" t="s">
        <v>139</v>
      </c>
      <c r="C29" s="73"/>
      <c r="D29" s="68"/>
      <c r="E29" s="68"/>
      <c r="F29" s="67"/>
    </row>
    <row r="30" spans="1:6" ht="16.2" thickTop="1"/>
    <row r="31" spans="1:6" ht="57.6" customHeight="1">
      <c r="A31" s="52" t="s">
        <v>3</v>
      </c>
      <c r="B31" s="142" t="s">
        <v>141</v>
      </c>
      <c r="C31" s="56" t="s">
        <v>43</v>
      </c>
      <c r="D31" s="48">
        <v>25</v>
      </c>
      <c r="F31" s="49">
        <f>+D31*E31</f>
        <v>0</v>
      </c>
    </row>
    <row r="32" spans="1:6" ht="58.2" customHeight="1">
      <c r="A32" s="52" t="s">
        <v>4</v>
      </c>
      <c r="B32" s="142" t="s">
        <v>189</v>
      </c>
      <c r="C32" s="56" t="s">
        <v>43</v>
      </c>
      <c r="D32" s="48">
        <v>15</v>
      </c>
      <c r="F32" s="49">
        <f>+D32*E32</f>
        <v>0</v>
      </c>
    </row>
    <row r="33" spans="1:6" ht="44.4" customHeight="1">
      <c r="A33" s="52" t="s">
        <v>5</v>
      </c>
      <c r="B33" s="142" t="s">
        <v>193</v>
      </c>
      <c r="C33" s="56" t="s">
        <v>43</v>
      </c>
      <c r="D33" s="48">
        <v>10</v>
      </c>
    </row>
    <row r="34" spans="1:6" ht="30.6" customHeight="1">
      <c r="A34" s="52" t="s">
        <v>6</v>
      </c>
      <c r="B34" s="142" t="s">
        <v>194</v>
      </c>
      <c r="C34" s="56" t="s">
        <v>43</v>
      </c>
      <c r="D34" s="48">
        <v>30</v>
      </c>
      <c r="F34" s="49">
        <f t="shared" ref="F34:F37" si="2">+D34*E34</f>
        <v>0</v>
      </c>
    </row>
    <row r="35" spans="1:6" ht="15.6" customHeight="1">
      <c r="A35" s="52" t="s">
        <v>46</v>
      </c>
      <c r="B35" s="142" t="s">
        <v>140</v>
      </c>
      <c r="C35" s="56" t="s">
        <v>43</v>
      </c>
      <c r="D35" s="48">
        <v>5</v>
      </c>
      <c r="F35" s="49">
        <f t="shared" si="2"/>
        <v>0</v>
      </c>
    </row>
    <row r="36" spans="1:6" ht="30" customHeight="1">
      <c r="A36" s="52" t="s">
        <v>7</v>
      </c>
      <c r="B36" s="142" t="s">
        <v>142</v>
      </c>
      <c r="C36" s="56" t="s">
        <v>84</v>
      </c>
      <c r="D36" s="48">
        <v>40</v>
      </c>
      <c r="F36" s="49">
        <f t="shared" si="2"/>
        <v>0</v>
      </c>
    </row>
    <row r="37" spans="1:6" ht="77.25" customHeight="1">
      <c r="A37" s="52" t="s">
        <v>8</v>
      </c>
      <c r="B37" s="142" t="s">
        <v>196</v>
      </c>
      <c r="C37" s="56" t="s">
        <v>84</v>
      </c>
      <c r="D37" s="48">
        <v>30</v>
      </c>
      <c r="F37" s="49">
        <f t="shared" si="2"/>
        <v>0</v>
      </c>
    </row>
    <row r="39" spans="1:6" ht="16.2" thickBot="1">
      <c r="B39" s="260" t="s">
        <v>139</v>
      </c>
      <c r="C39" s="73"/>
      <c r="D39" s="68"/>
      <c r="E39" s="68"/>
      <c r="F39" s="145">
        <f>SUM(F31:F38)</f>
        <v>0</v>
      </c>
    </row>
    <row r="40" spans="1:6" s="192" customFormat="1" ht="33.75" customHeight="1" thickTop="1">
      <c r="A40" s="200"/>
      <c r="B40" s="256"/>
      <c r="C40" s="257"/>
      <c r="D40" s="258"/>
      <c r="E40" s="258"/>
      <c r="F40" s="258"/>
    </row>
    <row r="41" spans="1:6" s="171" customFormat="1" ht="15" customHeight="1" thickBot="1">
      <c r="A41" s="172" t="s">
        <v>138</v>
      </c>
      <c r="B41" s="173" t="s">
        <v>96</v>
      </c>
      <c r="C41" s="174"/>
      <c r="D41" s="175"/>
      <c r="E41" s="175"/>
      <c r="F41" s="175"/>
    </row>
    <row r="42" spans="1:6" ht="15" customHeight="1" thickTop="1">
      <c r="A42" s="102"/>
      <c r="B42" s="135"/>
      <c r="C42" s="136"/>
      <c r="D42" s="133"/>
      <c r="E42" s="133"/>
      <c r="F42" s="133"/>
    </row>
    <row r="43" spans="1:6" ht="71.400000000000006" customHeight="1">
      <c r="A43" s="102" t="s">
        <v>3</v>
      </c>
      <c r="B43" s="135" t="s">
        <v>169</v>
      </c>
      <c r="C43" s="136" t="s">
        <v>84</v>
      </c>
      <c r="D43" s="133">
        <v>23</v>
      </c>
      <c r="E43" s="133"/>
      <c r="F43" s="133">
        <f>+D43*E43</f>
        <v>0</v>
      </c>
    </row>
    <row r="44" spans="1:6" ht="15" customHeight="1">
      <c r="A44" s="102"/>
      <c r="B44" s="135"/>
      <c r="C44" s="136"/>
      <c r="D44" s="133"/>
      <c r="E44" s="133"/>
      <c r="F44" s="133"/>
    </row>
    <row r="45" spans="1:6" s="192" customFormat="1" ht="15" customHeight="1" thickBot="1">
      <c r="A45" s="200"/>
      <c r="B45" s="201" t="s">
        <v>96</v>
      </c>
      <c r="C45" s="202"/>
      <c r="D45" s="203"/>
      <c r="E45" s="203"/>
      <c r="F45" s="203">
        <f>SUM(F43:F44)</f>
        <v>0</v>
      </c>
    </row>
    <row r="46" spans="1:6" s="192" customFormat="1" ht="15" customHeight="1" thickTop="1">
      <c r="A46" s="200"/>
      <c r="B46" s="256"/>
      <c r="C46" s="257"/>
      <c r="D46" s="258"/>
      <c r="E46" s="258"/>
      <c r="F46" s="258"/>
    </row>
    <row r="47" spans="1:6" ht="15" customHeight="1">
      <c r="A47" s="102"/>
      <c r="B47" s="135"/>
      <c r="C47" s="136"/>
      <c r="D47" s="133"/>
      <c r="E47" s="133"/>
      <c r="F47" s="133"/>
    </row>
    <row r="48" spans="1:6" ht="15" customHeight="1">
      <c r="A48" s="333" t="s">
        <v>186</v>
      </c>
      <c r="B48" s="333"/>
      <c r="C48" s="333"/>
      <c r="D48" s="333"/>
      <c r="E48" s="333"/>
      <c r="F48" s="133"/>
    </row>
    <row r="49" spans="1:6" ht="15" customHeight="1">
      <c r="A49" s="333"/>
      <c r="B49" s="333"/>
      <c r="C49" s="333"/>
      <c r="D49" s="333"/>
      <c r="E49" s="333"/>
      <c r="F49" s="133"/>
    </row>
    <row r="50" spans="1:6" ht="15" customHeight="1">
      <c r="A50" s="88"/>
      <c r="B50" s="88"/>
      <c r="C50" s="88"/>
      <c r="D50" s="88"/>
      <c r="E50" s="88"/>
      <c r="F50" s="133"/>
    </row>
    <row r="51" spans="1:6" ht="13.8">
      <c r="A51" s="102"/>
      <c r="B51" s="283" t="s">
        <v>71</v>
      </c>
      <c r="C51" s="136"/>
      <c r="D51" s="133"/>
      <c r="E51" s="133"/>
      <c r="F51" s="133"/>
    </row>
    <row r="52" spans="1:6" ht="13.8">
      <c r="A52" s="102"/>
      <c r="B52" s="135"/>
      <c r="C52" s="136"/>
      <c r="D52" s="133"/>
      <c r="E52" s="133"/>
      <c r="F52" s="133"/>
    </row>
    <row r="53" spans="1:6">
      <c r="A53" s="298" t="s">
        <v>170</v>
      </c>
      <c r="B53" s="273" t="s">
        <v>64</v>
      </c>
      <c r="F53" s="49">
        <f>+F12</f>
        <v>0</v>
      </c>
    </row>
    <row r="54" spans="1:6">
      <c r="A54" s="274" t="s">
        <v>90</v>
      </c>
      <c r="B54" s="275" t="s">
        <v>65</v>
      </c>
      <c r="F54" s="49">
        <f>+F19</f>
        <v>0</v>
      </c>
    </row>
    <row r="55" spans="1:6">
      <c r="A55" s="274" t="s">
        <v>92</v>
      </c>
      <c r="B55" s="275" t="s">
        <v>93</v>
      </c>
      <c r="F55" s="49">
        <f>+F27</f>
        <v>0</v>
      </c>
    </row>
    <row r="56" spans="1:6">
      <c r="A56" s="276" t="s">
        <v>94</v>
      </c>
      <c r="B56" s="277" t="s">
        <v>139</v>
      </c>
      <c r="F56" s="49">
        <f>+F39</f>
        <v>0</v>
      </c>
    </row>
    <row r="57" spans="1:6">
      <c r="A57" s="274" t="s">
        <v>138</v>
      </c>
      <c r="B57" s="275" t="s">
        <v>96</v>
      </c>
      <c r="F57" s="49">
        <f>+F45</f>
        <v>0</v>
      </c>
    </row>
    <row r="59" spans="1:6" ht="16.2" thickBot="1">
      <c r="A59" s="278" t="s">
        <v>17</v>
      </c>
      <c r="B59" s="279" t="s">
        <v>129</v>
      </c>
      <c r="C59" s="280"/>
      <c r="D59" s="281"/>
      <c r="E59" s="281"/>
      <c r="F59" s="282">
        <f>SUM(F53:F58)</f>
        <v>0</v>
      </c>
    </row>
    <row r="60" spans="1:6" ht="16.2" thickTop="1"/>
  </sheetData>
  <mergeCells count="2">
    <mergeCell ref="A48:E49"/>
    <mergeCell ref="B5:F5"/>
  </mergeCells>
  <phoneticPr fontId="1" type="noConversion"/>
  <printOptions gridLines="1"/>
  <pageMargins left="1.0236220472440944" right="0.39370078740157483" top="0.74803149606299213" bottom="0.74803149606299213" header="0.31496062992125984" footer="0.31496062992125984"/>
  <pageSetup paperSize="9" orientation="portrait" horizontalDpi="0" verticalDpi="0" r:id="rId1"/>
  <headerFooter>
    <oddHeader>&amp;R&amp;"Arial Narrow,Navadno"Javni zavod  LJUBLJANSKI GRAD
Projekt: Ljubljanski grad - Obnova in dokončanje Bastije - FAZA 1.</oddHeader>
    <oddFooter>&amp;C&amp;"Arial Narrow,Navadno"Razpisna dokumentacija - Popis del
STATIČNA SANACIJA&amp;R&amp;P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41FF9-D855-4DC2-B7B4-0C5F14CC3AAF}">
  <sheetPr>
    <tabColor rgb="FFFFFF00"/>
  </sheetPr>
  <dimension ref="A1:F75"/>
  <sheetViews>
    <sheetView zoomScale="120" zoomScaleNormal="120" workbookViewId="0">
      <selection activeCell="M29" sqref="M29"/>
    </sheetView>
  </sheetViews>
  <sheetFormatPr defaultColWidth="9.109375" defaultRowHeight="15.6"/>
  <cols>
    <col min="1" max="1" width="4.109375" style="46" customWidth="1"/>
    <col min="2" max="2" width="51.6640625" style="47" customWidth="1"/>
    <col min="3" max="3" width="3.5546875" style="58" customWidth="1"/>
    <col min="4" max="4" width="8.5546875" style="48" customWidth="1"/>
    <col min="5" max="5" width="9.5546875" style="48" customWidth="1"/>
    <col min="6" max="6" width="11.5546875" style="49" customWidth="1"/>
    <col min="7" max="16384" width="9.109375" style="50"/>
  </cols>
  <sheetData>
    <row r="1" spans="1:6" ht="13.8">
      <c r="A1" s="4"/>
      <c r="B1" s="1"/>
      <c r="C1" s="17"/>
      <c r="D1" s="2"/>
      <c r="E1" s="2"/>
      <c r="F1" s="2"/>
    </row>
    <row r="2" spans="1:6" ht="18.75" customHeight="1">
      <c r="A2" s="77"/>
      <c r="B2" s="78" t="s">
        <v>11</v>
      </c>
      <c r="C2" s="79" t="s">
        <v>13</v>
      </c>
      <c r="D2" s="80" t="s">
        <v>14</v>
      </c>
      <c r="E2" s="80" t="s">
        <v>15</v>
      </c>
      <c r="F2" s="81" t="s">
        <v>56</v>
      </c>
    </row>
    <row r="4" spans="1:6" ht="18.600000000000001" thickBot="1">
      <c r="A4" s="75" t="s">
        <v>19</v>
      </c>
      <c r="B4" s="76" t="s">
        <v>66</v>
      </c>
      <c r="C4" s="73"/>
      <c r="D4" s="68"/>
      <c r="E4" s="68"/>
      <c r="F4" s="67"/>
    </row>
    <row r="5" spans="1:6" ht="18.600000000000001" thickTop="1">
      <c r="A5" s="66"/>
      <c r="B5" s="51"/>
      <c r="F5" s="48"/>
    </row>
    <row r="6" spans="1:6" ht="18">
      <c r="A6" s="66"/>
      <c r="B6" s="51"/>
    </row>
    <row r="7" spans="1:6" s="186" customFormat="1" ht="21" customHeight="1" thickBot="1">
      <c r="A7" s="176" t="s">
        <v>97</v>
      </c>
      <c r="B7" s="183" t="s">
        <v>67</v>
      </c>
      <c r="C7" s="184"/>
      <c r="D7" s="185"/>
      <c r="E7" s="185"/>
      <c r="F7" s="128"/>
    </row>
    <row r="8" spans="1:6" ht="16.2" thickTop="1">
      <c r="A8" s="52"/>
    </row>
    <row r="9" spans="1:6" ht="19.2" customHeight="1">
      <c r="A9" s="52"/>
      <c r="B9" s="47" t="s">
        <v>101</v>
      </c>
    </row>
    <row r="10" spans="1:6" ht="29.4" customHeight="1">
      <c r="A10" s="52" t="s">
        <v>99</v>
      </c>
      <c r="B10" s="55" t="s">
        <v>130</v>
      </c>
      <c r="C10" s="82" t="s">
        <v>84</v>
      </c>
      <c r="D10" s="86">
        <v>40</v>
      </c>
      <c r="E10" s="87"/>
      <c r="F10" s="87">
        <f>+D10*E10</f>
        <v>0</v>
      </c>
    </row>
    <row r="11" spans="1:6" ht="30.75" customHeight="1">
      <c r="A11" s="52" t="s">
        <v>4</v>
      </c>
      <c r="B11" s="55" t="s">
        <v>104</v>
      </c>
      <c r="C11" s="82" t="s">
        <v>84</v>
      </c>
      <c r="D11" s="86">
        <v>200</v>
      </c>
      <c r="E11" s="87"/>
      <c r="F11" s="87">
        <f t="shared" ref="F11:F13" si="0">+D11*E11</f>
        <v>0</v>
      </c>
    </row>
    <row r="12" spans="1:6" ht="30" customHeight="1">
      <c r="A12" s="52" t="s">
        <v>5</v>
      </c>
      <c r="B12" s="88" t="s">
        <v>103</v>
      </c>
      <c r="C12" s="89" t="s">
        <v>84</v>
      </c>
      <c r="D12" s="87">
        <v>260</v>
      </c>
      <c r="E12" s="87"/>
      <c r="F12" s="87">
        <f t="shared" si="0"/>
        <v>0</v>
      </c>
    </row>
    <row r="13" spans="1:6" ht="30" customHeight="1">
      <c r="A13" s="52" t="s">
        <v>6</v>
      </c>
      <c r="B13" s="88" t="s">
        <v>102</v>
      </c>
      <c r="C13" s="89" t="s">
        <v>84</v>
      </c>
      <c r="D13" s="87">
        <v>6</v>
      </c>
      <c r="E13" s="87"/>
      <c r="F13" s="87">
        <f t="shared" si="0"/>
        <v>0</v>
      </c>
    </row>
    <row r="14" spans="1:6" ht="15" customHeight="1">
      <c r="A14" s="52"/>
      <c r="B14" s="88"/>
      <c r="C14" s="89"/>
      <c r="D14" s="87"/>
      <c r="E14" s="87"/>
      <c r="F14" s="87"/>
    </row>
    <row r="15" spans="1:6" ht="15" customHeight="1" thickBot="1">
      <c r="A15" s="52"/>
      <c r="B15" s="112" t="s">
        <v>67</v>
      </c>
      <c r="C15" s="111"/>
      <c r="D15" s="114"/>
      <c r="E15" s="114"/>
      <c r="F15" s="116">
        <f>SUM(F10:F14)</f>
        <v>0</v>
      </c>
    </row>
    <row r="16" spans="1:6" ht="15" customHeight="1" thickTop="1">
      <c r="A16" s="52"/>
      <c r="B16" s="141"/>
      <c r="C16" s="89"/>
      <c r="D16" s="87"/>
      <c r="E16" s="87"/>
      <c r="F16" s="140"/>
    </row>
    <row r="17" spans="1:6" ht="15" customHeight="1">
      <c r="A17" s="52"/>
      <c r="B17" s="141"/>
      <c r="C17" s="89"/>
      <c r="D17" s="87"/>
      <c r="E17" s="87"/>
      <c r="F17" s="140"/>
    </row>
    <row r="18" spans="1:6" ht="13.8">
      <c r="A18" s="52"/>
      <c r="B18" s="88"/>
      <c r="C18" s="89"/>
      <c r="D18" s="87"/>
      <c r="E18" s="87"/>
      <c r="F18" s="87"/>
    </row>
    <row r="19" spans="1:6" s="182" customFormat="1" ht="21.75" customHeight="1" thickBot="1">
      <c r="A19" s="176" t="s">
        <v>98</v>
      </c>
      <c r="B19" s="177" t="s">
        <v>68</v>
      </c>
      <c r="C19" s="178"/>
      <c r="D19" s="179"/>
      <c r="E19" s="180"/>
      <c r="F19" s="181" t="s">
        <v>12</v>
      </c>
    </row>
    <row r="20" spans="1:6" ht="15" customHeight="1" thickTop="1">
      <c r="A20" s="137"/>
      <c r="B20" s="138"/>
      <c r="C20" s="89"/>
      <c r="D20" s="139"/>
      <c r="E20" s="87"/>
      <c r="F20" s="140"/>
    </row>
    <row r="21" spans="1:6" ht="15" customHeight="1">
      <c r="A21" s="52"/>
      <c r="B21" s="47" t="s">
        <v>101</v>
      </c>
      <c r="F21" s="140"/>
    </row>
    <row r="22" spans="1:6" ht="18.600000000000001" customHeight="1">
      <c r="A22" s="52" t="s">
        <v>99</v>
      </c>
      <c r="B22" s="55" t="s">
        <v>100</v>
      </c>
      <c r="C22" s="82" t="s">
        <v>84</v>
      </c>
      <c r="D22" s="86">
        <v>0</v>
      </c>
      <c r="E22" s="87"/>
      <c r="F22" s="87">
        <f>+D22*E22</f>
        <v>0</v>
      </c>
    </row>
    <row r="23" spans="1:6" ht="29.4" customHeight="1">
      <c r="A23" s="52" t="s">
        <v>4</v>
      </c>
      <c r="B23" s="55" t="s">
        <v>104</v>
      </c>
      <c r="C23" s="82" t="s">
        <v>84</v>
      </c>
      <c r="D23" s="86">
        <v>85</v>
      </c>
      <c r="E23" s="87"/>
      <c r="F23" s="87">
        <f t="shared" ref="F23:F25" si="1">+D23*E23</f>
        <v>0</v>
      </c>
    </row>
    <row r="24" spans="1:6" ht="28.8" customHeight="1">
      <c r="A24" s="52" t="s">
        <v>5</v>
      </c>
      <c r="B24" s="88" t="s">
        <v>103</v>
      </c>
      <c r="C24" s="89" t="s">
        <v>84</v>
      </c>
      <c r="D24" s="87">
        <v>102</v>
      </c>
      <c r="E24" s="87"/>
      <c r="F24" s="87">
        <f t="shared" si="1"/>
        <v>0</v>
      </c>
    </row>
    <row r="25" spans="1:6" ht="28.8" customHeight="1">
      <c r="A25" s="52" t="s">
        <v>6</v>
      </c>
      <c r="B25" s="88" t="s">
        <v>102</v>
      </c>
      <c r="C25" s="89" t="s">
        <v>84</v>
      </c>
      <c r="D25" s="87">
        <v>3</v>
      </c>
      <c r="E25" s="87"/>
      <c r="F25" s="87">
        <f t="shared" si="1"/>
        <v>0</v>
      </c>
    </row>
    <row r="26" spans="1:6" ht="15" customHeight="1">
      <c r="A26" s="137"/>
      <c r="B26" s="138"/>
      <c r="C26" s="89"/>
      <c r="D26" s="139"/>
      <c r="E26" s="87"/>
      <c r="F26" s="140"/>
    </row>
    <row r="27" spans="1:6" ht="15" customHeight="1" thickBot="1">
      <c r="A27" s="137"/>
      <c r="B27" s="115" t="s">
        <v>68</v>
      </c>
      <c r="C27" s="111"/>
      <c r="D27" s="113"/>
      <c r="E27" s="114"/>
      <c r="F27" s="116">
        <f>SUM(F22:F26)</f>
        <v>0</v>
      </c>
    </row>
    <row r="28" spans="1:6" ht="15" customHeight="1" thickTop="1">
      <c r="A28" s="137"/>
      <c r="B28" s="138"/>
      <c r="C28" s="89"/>
      <c r="D28" s="139"/>
      <c r="E28" s="87"/>
      <c r="F28" s="140"/>
    </row>
    <row r="29" spans="1:6" ht="15" customHeight="1">
      <c r="A29" s="137"/>
      <c r="B29" s="138"/>
      <c r="C29" s="89"/>
      <c r="D29" s="139"/>
      <c r="E29" s="87"/>
      <c r="F29" s="140"/>
    </row>
    <row r="30" spans="1:6" ht="15" customHeight="1"/>
    <row r="31" spans="1:6" s="186" customFormat="1" ht="19.5" customHeight="1" thickBot="1">
      <c r="A31" s="176" t="s">
        <v>105</v>
      </c>
      <c r="B31" s="183" t="s">
        <v>69</v>
      </c>
      <c r="C31" s="184"/>
      <c r="D31" s="185"/>
      <c r="E31" s="185"/>
      <c r="F31" s="128"/>
    </row>
    <row r="32" spans="1:6" ht="15" customHeight="1" thickTop="1"/>
    <row r="33" spans="1:6" ht="45.75" customHeight="1">
      <c r="A33" s="52" t="s">
        <v>3</v>
      </c>
      <c r="B33" s="142" t="s">
        <v>106</v>
      </c>
      <c r="C33" s="56" t="s">
        <v>107</v>
      </c>
      <c r="D33" s="48">
        <v>5</v>
      </c>
      <c r="F33" s="49">
        <f>+D33*E33</f>
        <v>0</v>
      </c>
    </row>
    <row r="34" spans="1:6" ht="15" customHeight="1"/>
    <row r="35" spans="1:6" ht="15" customHeight="1" thickBot="1">
      <c r="B35" s="112" t="s">
        <v>69</v>
      </c>
      <c r="C35" s="143"/>
      <c r="D35" s="144"/>
      <c r="E35" s="144"/>
      <c r="F35" s="145">
        <f>SUM(F33:F34)</f>
        <v>0</v>
      </c>
    </row>
    <row r="36" spans="1:6" ht="15" customHeight="1" thickTop="1"/>
    <row r="37" spans="1:6" ht="15" customHeight="1"/>
    <row r="38" spans="1:6" ht="15" customHeight="1"/>
    <row r="39" spans="1:6" s="171" customFormat="1" ht="20.25" customHeight="1" thickBot="1">
      <c r="A39" s="176" t="s">
        <v>108</v>
      </c>
      <c r="B39" s="183" t="s">
        <v>70</v>
      </c>
      <c r="C39" s="187"/>
      <c r="D39" s="188"/>
      <c r="E39" s="188"/>
      <c r="F39" s="189"/>
    </row>
    <row r="40" spans="1:6" ht="15" customHeight="1" thickTop="1"/>
    <row r="41" spans="1:6" ht="63" customHeight="1">
      <c r="A41" s="52" t="s">
        <v>3</v>
      </c>
      <c r="B41" s="142" t="s">
        <v>109</v>
      </c>
      <c r="C41" s="56" t="s">
        <v>0</v>
      </c>
      <c r="D41" s="48">
        <v>1</v>
      </c>
      <c r="F41" s="49">
        <f>+D41*E41</f>
        <v>0</v>
      </c>
    </row>
    <row r="42" spans="1:6" ht="15" customHeight="1"/>
    <row r="43" spans="1:6" ht="15" customHeight="1" thickBot="1">
      <c r="B43" s="112" t="s">
        <v>70</v>
      </c>
      <c r="C43" s="143"/>
      <c r="D43" s="144"/>
      <c r="E43" s="144"/>
      <c r="F43" s="145">
        <f>SUM(F41:F42)</f>
        <v>0</v>
      </c>
    </row>
    <row r="44" spans="1:6" ht="15" customHeight="1" thickTop="1"/>
    <row r="45" spans="1:6" ht="15" customHeight="1"/>
    <row r="46" spans="1:6" ht="15" customHeight="1">
      <c r="A46" s="335" t="s">
        <v>187</v>
      </c>
      <c r="B46" s="335"/>
      <c r="C46" s="335"/>
      <c r="D46" s="335"/>
      <c r="E46" s="335"/>
    </row>
    <row r="47" spans="1:6" ht="15" customHeight="1">
      <c r="A47" s="335"/>
      <c r="B47" s="335"/>
      <c r="C47" s="335"/>
      <c r="D47" s="335"/>
      <c r="E47" s="335"/>
    </row>
    <row r="48" spans="1:6" ht="15" customHeight="1">
      <c r="A48" s="299"/>
      <c r="B48" s="299"/>
      <c r="C48" s="299"/>
      <c r="D48" s="299"/>
      <c r="E48" s="299"/>
    </row>
    <row r="49" spans="1:6" ht="15" customHeight="1">
      <c r="A49" s="299"/>
      <c r="B49" s="299"/>
      <c r="C49" s="299"/>
      <c r="D49" s="299"/>
      <c r="E49" s="299"/>
    </row>
    <row r="50" spans="1:6" ht="15" customHeight="1"/>
    <row r="51" spans="1:6" ht="21.75" customHeight="1">
      <c r="B51" s="287" t="s">
        <v>71</v>
      </c>
    </row>
    <row r="52" spans="1:6" ht="15" customHeight="1"/>
    <row r="53" spans="1:6" ht="15" customHeight="1">
      <c r="A53" s="46" t="s">
        <v>97</v>
      </c>
      <c r="B53" s="118" t="s">
        <v>67</v>
      </c>
      <c r="C53" s="89"/>
      <c r="D53" s="87"/>
      <c r="E53" s="87"/>
      <c r="F53" s="87">
        <f>+F15</f>
        <v>0</v>
      </c>
    </row>
    <row r="54" spans="1:6" ht="15" customHeight="1">
      <c r="A54" s="46" t="s">
        <v>98</v>
      </c>
      <c r="B54" s="146" t="s">
        <v>68</v>
      </c>
      <c r="C54" s="89"/>
      <c r="D54" s="139"/>
      <c r="E54" s="87"/>
      <c r="F54" s="87">
        <f>+F27</f>
        <v>0</v>
      </c>
    </row>
    <row r="55" spans="1:6" ht="15" customHeight="1">
      <c r="A55" s="46" t="s">
        <v>105</v>
      </c>
      <c r="B55" s="118" t="s">
        <v>69</v>
      </c>
      <c r="F55" s="49">
        <f>+F35</f>
        <v>0</v>
      </c>
    </row>
    <row r="56" spans="1:6" ht="15" customHeight="1">
      <c r="A56" s="46" t="s">
        <v>108</v>
      </c>
      <c r="B56" s="118" t="s">
        <v>70</v>
      </c>
      <c r="F56" s="49">
        <f>+F43</f>
        <v>0</v>
      </c>
    </row>
    <row r="57" spans="1:6" s="171" customFormat="1" ht="24" customHeight="1" thickBot="1">
      <c r="A57" s="288" t="s">
        <v>19</v>
      </c>
      <c r="B57" s="289" t="s">
        <v>66</v>
      </c>
      <c r="C57" s="284"/>
      <c r="D57" s="285"/>
      <c r="E57" s="285" t="s">
        <v>74</v>
      </c>
      <c r="F57" s="286">
        <f>SUM(F53:F56)</f>
        <v>0</v>
      </c>
    </row>
    <row r="58" spans="1:6" ht="15" customHeight="1" thickTop="1"/>
    <row r="59" spans="1:6" ht="15" customHeight="1"/>
    <row r="60" spans="1:6" ht="15" customHeight="1"/>
    <row r="61" spans="1:6" ht="15" customHeight="1">
      <c r="B61" s="118"/>
    </row>
    <row r="62" spans="1:6" ht="15" customHeight="1"/>
    <row r="63" spans="1:6" ht="15" customHeight="1"/>
    <row r="64" spans="1:6"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sheetData>
  <mergeCells count="1">
    <mergeCell ref="A46:E47"/>
  </mergeCells>
  <printOptions gridLines="1"/>
  <pageMargins left="1.0236220472440944" right="0.39370078740157483" top="0.74803149606299213" bottom="0.74803149606299213" header="0.31496062992125984" footer="0.31496062992125984"/>
  <pageSetup paperSize="9" orientation="portrait" horizontalDpi="0" verticalDpi="0" r:id="rId1"/>
  <headerFooter>
    <oddHeader>&amp;R&amp;"Arial Narrow,Navadno"Javni zavod LJUBLJANSKI GRAD
Projekt: Ljubljanski grad - Obnova in dokončanje Bastije - FAZA1.</oddHeader>
    <oddFooter>&amp;C&amp;"Arial Narrow,Navadno"Razpisna dokumentacija - Popis del
ARHEOLOŠKA DELA &amp;R&amp;"Arial Narrow,Navadno"&amp;P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G48"/>
  <sheetViews>
    <sheetView tabSelected="1" zoomScale="110" zoomScaleNormal="110" workbookViewId="0">
      <selection activeCell="E25" sqref="E25"/>
    </sheetView>
  </sheetViews>
  <sheetFormatPr defaultRowHeight="13.2"/>
  <cols>
    <col min="1" max="1" width="5.44140625" customWidth="1"/>
    <col min="2" max="2" width="46.109375" customWidth="1"/>
    <col min="3" max="3" width="7.33203125" customWidth="1"/>
  </cols>
  <sheetData>
    <row r="1" spans="1:6" ht="17.25" customHeight="1"/>
    <row r="2" spans="1:6" ht="15" customHeight="1">
      <c r="A2" s="77"/>
      <c r="B2" s="78" t="s">
        <v>11</v>
      </c>
      <c r="C2" s="79" t="s">
        <v>13</v>
      </c>
      <c r="D2" s="80" t="s">
        <v>14</v>
      </c>
      <c r="E2" s="80" t="s">
        <v>15</v>
      </c>
      <c r="F2" s="81" t="s">
        <v>56</v>
      </c>
    </row>
    <row r="3" spans="1:6" ht="13.8">
      <c r="A3" s="82"/>
      <c r="B3" s="82"/>
      <c r="C3" s="82"/>
      <c r="D3" s="82"/>
      <c r="E3" s="82"/>
      <c r="F3" s="82"/>
    </row>
    <row r="4" spans="1:6" s="149" customFormat="1" ht="18.75" customHeight="1" thickBot="1">
      <c r="A4" s="147" t="s">
        <v>20</v>
      </c>
      <c r="B4" s="190" t="s">
        <v>73</v>
      </c>
      <c r="C4" s="148"/>
      <c r="D4" s="148"/>
      <c r="E4" s="148"/>
      <c r="F4" s="148"/>
    </row>
    <row r="5" spans="1:6" ht="14.4" thickTop="1">
      <c r="A5" s="82"/>
      <c r="B5" s="82"/>
      <c r="C5" s="82"/>
      <c r="D5" s="82"/>
      <c r="E5" s="82"/>
      <c r="F5" s="82"/>
    </row>
    <row r="6" spans="1:6" s="244" customFormat="1" ht="14.4" thickBot="1">
      <c r="A6" s="243" t="s">
        <v>112</v>
      </c>
      <c r="B6" s="243" t="s">
        <v>47</v>
      </c>
      <c r="C6" s="243"/>
      <c r="D6" s="243"/>
      <c r="E6" s="243"/>
      <c r="F6" s="243"/>
    </row>
    <row r="7" spans="1:6" ht="14.4" thickTop="1">
      <c r="A7" s="82"/>
      <c r="B7" s="82"/>
      <c r="C7" s="82"/>
      <c r="D7" s="82"/>
      <c r="E7" s="82"/>
      <c r="F7" s="82"/>
    </row>
    <row r="8" spans="1:6" ht="36.75" customHeight="1">
      <c r="A8" s="82"/>
      <c r="B8" s="337" t="s">
        <v>48</v>
      </c>
      <c r="C8" s="337"/>
      <c r="D8" s="337"/>
      <c r="E8" s="337"/>
      <c r="F8" s="82"/>
    </row>
    <row r="9" spans="1:6" ht="49.5" customHeight="1">
      <c r="A9" s="82"/>
      <c r="B9" s="328" t="s">
        <v>49</v>
      </c>
      <c r="C9" s="328"/>
      <c r="D9" s="328"/>
      <c r="E9" s="328"/>
      <c r="F9" s="82"/>
    </row>
    <row r="10" spans="1:6" ht="30.75" customHeight="1">
      <c r="A10" s="82"/>
      <c r="B10" s="328" t="s">
        <v>50</v>
      </c>
      <c r="C10" s="328"/>
      <c r="D10" s="328"/>
      <c r="E10" s="328"/>
      <c r="F10" s="82"/>
    </row>
    <row r="11" spans="1:6" ht="13.8">
      <c r="A11" s="82"/>
      <c r="B11" s="55"/>
      <c r="C11" s="55"/>
      <c r="D11" s="55"/>
      <c r="E11" s="55"/>
      <c r="F11" s="82"/>
    </row>
    <row r="12" spans="1:6" ht="15" customHeight="1">
      <c r="A12" s="82"/>
      <c r="B12" s="117" t="s">
        <v>51</v>
      </c>
      <c r="C12" s="83"/>
      <c r="D12" s="83"/>
      <c r="E12" s="83"/>
      <c r="F12" s="82"/>
    </row>
    <row r="13" spans="1:6" ht="13.8">
      <c r="A13" s="82"/>
      <c r="B13" s="338" t="s">
        <v>52</v>
      </c>
      <c r="C13" s="338"/>
      <c r="D13" s="338"/>
      <c r="E13" s="338"/>
      <c r="F13" s="82"/>
    </row>
    <row r="14" spans="1:6" ht="13.8">
      <c r="A14" s="82"/>
      <c r="B14" s="83" t="s">
        <v>53</v>
      </c>
      <c r="C14" s="83"/>
      <c r="D14" s="83"/>
      <c r="E14" s="83"/>
      <c r="F14" s="82"/>
    </row>
    <row r="15" spans="1:6" ht="13.8">
      <c r="A15" s="82"/>
      <c r="B15" s="338" t="s">
        <v>57</v>
      </c>
      <c r="C15" s="338"/>
      <c r="D15" s="338"/>
      <c r="E15" s="83"/>
      <c r="F15" s="82"/>
    </row>
    <row r="16" spans="1:6" ht="13.8">
      <c r="A16" s="82"/>
      <c r="B16" s="83" t="s">
        <v>54</v>
      </c>
      <c r="C16" s="83"/>
      <c r="D16" s="83"/>
      <c r="E16" s="83"/>
      <c r="F16" s="82"/>
    </row>
    <row r="17" spans="1:7" ht="13.8">
      <c r="A17" s="82"/>
      <c r="B17" s="83"/>
      <c r="C17" s="83"/>
      <c r="D17" s="83"/>
      <c r="E17" s="83"/>
      <c r="F17" s="82"/>
    </row>
    <row r="18" spans="1:7" ht="28.5" customHeight="1">
      <c r="A18" s="82"/>
      <c r="B18" s="328" t="s">
        <v>55</v>
      </c>
      <c r="C18" s="328"/>
      <c r="D18" s="328"/>
      <c r="E18" s="328"/>
      <c r="F18" s="82"/>
    </row>
    <row r="19" spans="1:7" ht="13.8">
      <c r="A19" s="82"/>
      <c r="B19" s="336"/>
      <c r="C19" s="336"/>
      <c r="D19" s="336"/>
      <c r="E19" s="336"/>
      <c r="F19" s="336"/>
    </row>
    <row r="20" spans="1:7" ht="13.8">
      <c r="A20" s="82"/>
      <c r="B20" s="336"/>
      <c r="C20" s="336"/>
      <c r="D20" s="336"/>
      <c r="E20" s="336"/>
      <c r="F20" s="336"/>
    </row>
    <row r="21" spans="1:7" s="249" customFormat="1" ht="18" customHeight="1" thickBot="1">
      <c r="A21" s="245" t="s">
        <v>12</v>
      </c>
      <c r="B21" s="246" t="s">
        <v>47</v>
      </c>
      <c r="C21" s="247" t="s">
        <v>0</v>
      </c>
      <c r="D21" s="247">
        <v>1</v>
      </c>
      <c r="E21" s="248" t="s">
        <v>74</v>
      </c>
      <c r="F21" s="232">
        <f>+REKAPITULACIJA!K40</f>
        <v>0</v>
      </c>
    </row>
    <row r="22" spans="1:7" ht="13.8" thickTop="1"/>
    <row r="23" spans="1:7" ht="13.8">
      <c r="A23" s="82"/>
      <c r="B23" s="82" t="s">
        <v>71</v>
      </c>
      <c r="C23" s="82"/>
      <c r="D23" s="82"/>
      <c r="E23" s="82"/>
      <c r="F23" s="82"/>
      <c r="G23" s="82"/>
    </row>
    <row r="24" spans="1:7" ht="13.8">
      <c r="A24" s="100"/>
      <c r="B24" s="82"/>
      <c r="C24" s="82"/>
      <c r="D24" s="82"/>
      <c r="E24" s="82"/>
      <c r="F24" s="82"/>
      <c r="G24" s="82"/>
    </row>
    <row r="25" spans="1:7" ht="13.8">
      <c r="A25" s="100" t="s">
        <v>112</v>
      </c>
      <c r="B25" s="150" t="s">
        <v>47</v>
      </c>
      <c r="C25" s="82"/>
      <c r="D25" s="82"/>
      <c r="E25" s="82"/>
      <c r="F25" s="86">
        <f>+F21</f>
        <v>0</v>
      </c>
      <c r="G25" s="82"/>
    </row>
    <row r="26" spans="1:7" ht="13.8">
      <c r="A26" s="100" t="s">
        <v>134</v>
      </c>
      <c r="B26" s="82" t="s">
        <v>135</v>
      </c>
      <c r="C26" s="82"/>
      <c r="D26" s="82"/>
      <c r="E26" s="82"/>
      <c r="F26" s="86">
        <v>0</v>
      </c>
      <c r="G26" s="82"/>
    </row>
    <row r="27" spans="1:7" ht="13.8">
      <c r="A27" s="82"/>
      <c r="B27" s="82"/>
      <c r="C27" s="82"/>
      <c r="D27" s="82"/>
      <c r="E27" s="82"/>
      <c r="F27" s="82"/>
      <c r="G27" s="82"/>
    </row>
    <row r="28" spans="1:7" s="242" customFormat="1" ht="14.4" thickBot="1">
      <c r="A28" s="250" t="s">
        <v>20</v>
      </c>
      <c r="B28" s="251" t="s">
        <v>133</v>
      </c>
      <c r="C28" s="252"/>
      <c r="D28" s="252"/>
      <c r="E28" s="253" t="s">
        <v>74</v>
      </c>
      <c r="F28" s="233">
        <f>SUM(F25:F27)</f>
        <v>0</v>
      </c>
      <c r="G28" s="254"/>
    </row>
    <row r="29" spans="1:7" ht="14.4" thickTop="1">
      <c r="A29" s="82"/>
      <c r="B29" s="82"/>
      <c r="C29" s="82"/>
      <c r="D29" s="82"/>
      <c r="E29" s="82"/>
      <c r="F29" s="82"/>
      <c r="G29" s="82"/>
    </row>
    <row r="30" spans="1:7" ht="13.8">
      <c r="A30" s="82"/>
      <c r="B30" s="82"/>
      <c r="C30" s="82"/>
      <c r="D30" s="82"/>
      <c r="E30" s="82"/>
      <c r="F30" s="82"/>
      <c r="G30" s="82"/>
    </row>
    <row r="31" spans="1:7" ht="13.8">
      <c r="A31" s="82"/>
      <c r="B31" s="82"/>
      <c r="C31" s="82"/>
      <c r="D31" s="82"/>
      <c r="E31" s="82"/>
      <c r="F31" s="82"/>
      <c r="G31" s="82"/>
    </row>
    <row r="32" spans="1:7" ht="13.8">
      <c r="A32" s="82"/>
      <c r="B32" s="82"/>
      <c r="C32" s="82"/>
      <c r="D32" s="82"/>
      <c r="E32" s="82"/>
      <c r="F32" s="82"/>
      <c r="G32" s="82"/>
    </row>
    <row r="33" spans="1:7" ht="13.8">
      <c r="A33" s="82"/>
      <c r="B33" s="82"/>
      <c r="C33" s="82"/>
      <c r="D33" s="82"/>
      <c r="E33" s="82"/>
      <c r="F33" s="82"/>
      <c r="G33" s="82"/>
    </row>
    <row r="34" spans="1:7" ht="13.8">
      <c r="A34" s="82"/>
      <c r="B34" s="82"/>
      <c r="C34" s="82"/>
      <c r="D34" s="82"/>
      <c r="E34" s="82"/>
      <c r="F34" s="82"/>
      <c r="G34" s="82"/>
    </row>
    <row r="35" spans="1:7" ht="13.8">
      <c r="A35" s="82"/>
      <c r="B35" s="82"/>
      <c r="C35" s="82"/>
      <c r="D35" s="82"/>
      <c r="E35" s="82"/>
      <c r="F35" s="82"/>
      <c r="G35" s="82"/>
    </row>
    <row r="36" spans="1:7" ht="13.8">
      <c r="A36" s="82"/>
      <c r="B36" s="82"/>
      <c r="C36" s="82"/>
      <c r="D36" s="82"/>
      <c r="E36" s="82"/>
      <c r="F36" s="82"/>
      <c r="G36" s="82"/>
    </row>
    <row r="37" spans="1:7" ht="13.8">
      <c r="A37" s="82"/>
      <c r="B37" s="82"/>
      <c r="C37" s="82"/>
      <c r="D37" s="82"/>
      <c r="E37" s="82"/>
      <c r="F37" s="82"/>
      <c r="G37" s="82"/>
    </row>
    <row r="38" spans="1:7" ht="13.8">
      <c r="A38" s="82"/>
      <c r="B38" s="82"/>
      <c r="C38" s="82"/>
      <c r="D38" s="82"/>
      <c r="E38" s="82"/>
      <c r="F38" s="82"/>
      <c r="G38" s="82"/>
    </row>
    <row r="39" spans="1:7" ht="13.8">
      <c r="A39" s="82"/>
      <c r="B39" s="82"/>
      <c r="C39" s="82"/>
      <c r="D39" s="82"/>
      <c r="E39" s="82"/>
      <c r="F39" s="82"/>
      <c r="G39" s="82"/>
    </row>
    <row r="40" spans="1:7" ht="13.8">
      <c r="A40" s="82"/>
      <c r="B40" s="82"/>
      <c r="C40" s="82"/>
      <c r="D40" s="82"/>
      <c r="E40" s="82"/>
      <c r="F40" s="82"/>
      <c r="G40" s="82"/>
    </row>
    <row r="41" spans="1:7" ht="13.8">
      <c r="A41" s="82"/>
      <c r="B41" s="82"/>
      <c r="C41" s="82"/>
      <c r="D41" s="82"/>
      <c r="E41" s="82"/>
      <c r="F41" s="82"/>
      <c r="G41" s="82"/>
    </row>
    <row r="42" spans="1:7" ht="13.8">
      <c r="A42" s="82"/>
      <c r="B42" s="82"/>
      <c r="C42" s="82"/>
      <c r="D42" s="82"/>
      <c r="E42" s="82"/>
      <c r="F42" s="82"/>
      <c r="G42" s="82"/>
    </row>
    <row r="43" spans="1:7" ht="13.8">
      <c r="A43" s="82"/>
      <c r="B43" s="82"/>
      <c r="C43" s="82"/>
      <c r="D43" s="82"/>
      <c r="E43" s="82"/>
      <c r="F43" s="82"/>
      <c r="G43" s="82"/>
    </row>
    <row r="44" spans="1:7" ht="13.8">
      <c r="A44" s="82"/>
      <c r="B44" s="82"/>
      <c r="C44" s="82"/>
      <c r="D44" s="82"/>
      <c r="E44" s="82"/>
      <c r="F44" s="82"/>
      <c r="G44" s="82"/>
    </row>
    <row r="45" spans="1:7" ht="13.8">
      <c r="A45" s="82"/>
      <c r="B45" s="82"/>
      <c r="C45" s="82"/>
      <c r="D45" s="82"/>
      <c r="E45" s="82"/>
      <c r="F45" s="82"/>
      <c r="G45" s="82"/>
    </row>
    <row r="46" spans="1:7" ht="13.8">
      <c r="A46" s="82"/>
      <c r="B46" s="82"/>
      <c r="C46" s="82"/>
      <c r="D46" s="82"/>
      <c r="E46" s="82"/>
      <c r="F46" s="82"/>
      <c r="G46" s="82"/>
    </row>
    <row r="47" spans="1:7" ht="13.8">
      <c r="A47" s="82"/>
      <c r="B47" s="82"/>
      <c r="C47" s="82"/>
      <c r="D47" s="82"/>
      <c r="E47" s="82"/>
      <c r="F47" s="82"/>
      <c r="G47" s="82"/>
    </row>
    <row r="48" spans="1:7" ht="13.8">
      <c r="A48" s="82"/>
      <c r="B48" s="82"/>
      <c r="C48" s="82"/>
      <c r="D48" s="82"/>
      <c r="E48" s="82"/>
      <c r="F48" s="82"/>
      <c r="G48" s="82"/>
    </row>
  </sheetData>
  <mergeCells count="8">
    <mergeCell ref="B19:F19"/>
    <mergeCell ref="B20:F20"/>
    <mergeCell ref="B8:E8"/>
    <mergeCell ref="B9:E9"/>
    <mergeCell ref="B10:E10"/>
    <mergeCell ref="B13:E13"/>
    <mergeCell ref="B15:D15"/>
    <mergeCell ref="B18:E18"/>
  </mergeCells>
  <printOptions gridLines="1"/>
  <pageMargins left="1.0236220472440944" right="0.39370078740157483" top="0.74803149606299213" bottom="0.74803149606299213" header="0.31496062992125984" footer="0.31496062992125984"/>
  <pageSetup paperSize="9" orientation="portrait" r:id="rId1"/>
  <headerFooter>
    <oddHeader>&amp;R&amp;"Arial Narrow,Navadno"Javni zavod LJUBLJANSKI GRAD
Projekt: Ljubljanski grad - Obnova in dokončanje Bastije - FAZA 1.</oddHeader>
    <oddFooter xml:space="preserve">&amp;C&amp;"Arial Narrow,Navadno"Razpisna dokumentacija - Popis del
PROJEKTANTSKI NADZOR IN IZDELAVA PID&amp;R&amp;P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REKAPITULACIJA</vt:lpstr>
      <vt:lpstr>List1</vt:lpstr>
      <vt:lpstr>Pripravljalno zaključna dela</vt:lpstr>
      <vt:lpstr>Statična sanacija</vt:lpstr>
      <vt:lpstr>Arheološka dela</vt:lpstr>
      <vt:lpstr>Projektantski nadzor</vt:lpstr>
      <vt:lpstr>'Arheološka dela'!Tiskanje_naslovov</vt:lpstr>
      <vt:lpstr>'Pripravljalno zaključna dela'!Tiskanje_naslovov</vt:lpstr>
      <vt:lpstr>'Statična sanacija'!Tiskanje_naslovov</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Igor Barišič</cp:lastModifiedBy>
  <cp:lastPrinted>2025-06-25T19:50:46Z</cp:lastPrinted>
  <dcterms:created xsi:type="dcterms:W3CDTF">2004-11-18T13:58:29Z</dcterms:created>
  <dcterms:modified xsi:type="dcterms:W3CDTF">2025-07-09T07:37:40Z</dcterms:modified>
</cp:coreProperties>
</file>