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sandramomic\Desktop\"/>
    </mc:Choice>
  </mc:AlternateContent>
  <xr:revisionPtr revIDLastSave="0" documentId="13_ncr:1_{4FFE1E29-EFB9-42C2-9DEE-FC81CEC827AE}" xr6:coauthVersionLast="47" xr6:coauthVersionMax="47" xr10:uidLastSave="{00000000-0000-0000-0000-000000000000}"/>
  <bookViews>
    <workbookView xWindow="28680" yWindow="-120" windowWidth="29040" windowHeight="15840" tabRatio="956" activeTab="1" xr2:uid="{00000000-000D-0000-FFFF-FFFF00000000}"/>
  </bookViews>
  <sheets>
    <sheet name="REKAPITULACIJA" sheetId="4" r:id="rId1"/>
    <sheet name="RAZPISNA DOLOČILA" sheetId="36" r:id="rId2"/>
    <sheet name="POPIS DEL" sheetId="30" r:id="rId3"/>
  </sheets>
  <externalReferences>
    <externalReference r:id="rId4"/>
  </externalReferences>
  <definedNames>
    <definedName name="Excel_BuiltIn_Print_Titles_4">'[1]NEPREDVIDENA GR.DELA'!#REF!</definedName>
    <definedName name="_xlnm.Print_Titles" localSheetId="2">'POPIS DEL'!$1:$3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30" l="1"/>
  <c r="F19" i="30"/>
  <c r="H30" i="4"/>
  <c r="H29" i="4"/>
  <c r="C26" i="4" l="1"/>
  <c r="C25" i="4"/>
  <c r="D65" i="30"/>
  <c r="D58" i="30" l="1"/>
  <c r="F94" i="30" l="1"/>
  <c r="D92" i="30"/>
  <c r="F79" i="30" l="1"/>
  <c r="F78" i="30"/>
  <c r="F65" i="30"/>
  <c r="F66" i="30"/>
  <c r="F64" i="30"/>
  <c r="F58" i="30"/>
  <c r="F42" i="30"/>
  <c r="F41" i="30"/>
  <c r="F36" i="30"/>
  <c r="D39" i="30"/>
  <c r="F39" i="30" s="1"/>
  <c r="F49" i="30"/>
  <c r="F47" i="30"/>
  <c r="F45" i="30"/>
  <c r="F21" i="30"/>
  <c r="H25" i="4" s="1"/>
  <c r="F26" i="30" l="1"/>
  <c r="F51" i="30" s="1"/>
  <c r="H26" i="4" s="1"/>
  <c r="F59" i="30" l="1"/>
  <c r="F92" i="30" l="1"/>
  <c r="F84" i="30" l="1"/>
  <c r="F86" i="30"/>
  <c r="F96" i="30" l="1"/>
  <c r="H27" i="4" l="1"/>
  <c r="F101" i="30"/>
  <c r="F103" i="30" s="1"/>
  <c r="H28" i="4" s="1"/>
  <c r="H32" i="4" s="1"/>
  <c r="H34" i="4" l="1"/>
  <c r="H35" i="4" s="1"/>
</calcChain>
</file>

<file path=xl/sharedStrings.xml><?xml version="1.0" encoding="utf-8"?>
<sst xmlns="http://schemas.openxmlformats.org/spreadsheetml/2006/main" count="267" uniqueCount="208">
  <si>
    <t>a.</t>
  </si>
  <si>
    <t>b.</t>
  </si>
  <si>
    <t>c.</t>
  </si>
  <si>
    <t>kpl</t>
  </si>
  <si>
    <t xml:space="preserve">Objekt:      </t>
  </si>
  <si>
    <t xml:space="preserve">Štev. proj.:     </t>
  </si>
  <si>
    <t xml:space="preserve">Datum:      </t>
  </si>
  <si>
    <t>REKAPITULACIJA</t>
  </si>
  <si>
    <t>1.</t>
  </si>
  <si>
    <t>2.</t>
  </si>
  <si>
    <t>3.</t>
  </si>
  <si>
    <t>4.</t>
  </si>
  <si>
    <t>m2</t>
  </si>
  <si>
    <t>5.</t>
  </si>
  <si>
    <t>6.</t>
  </si>
  <si>
    <t>7.</t>
  </si>
  <si>
    <t>8.</t>
  </si>
  <si>
    <t>m1</t>
  </si>
  <si>
    <t>9.</t>
  </si>
  <si>
    <t>10.</t>
  </si>
  <si>
    <t>11.</t>
  </si>
  <si>
    <t>kos</t>
  </si>
  <si>
    <t>ur</t>
  </si>
  <si>
    <t>m3</t>
  </si>
  <si>
    <t>kg</t>
  </si>
  <si>
    <t>Ljubljanski grad</t>
  </si>
  <si>
    <t xml:space="preserve">Demontaža obstoječih steklenih lamel zapore na vrhu stopnišča, steklene lamele dim. 40x280cm, kompletno z demontažo pritrdilnih elementov ter ponovna montaža zasteklitve po končanih delih. V ceni je potrebno upoštevati izvedbo izvrtin za montžo nosilcev v nove stebre, očiščenje stekla potrebno tesnenje v obstoječe utore </t>
  </si>
  <si>
    <t xml:space="preserve">SPLOŠNA DOLOČILA </t>
  </si>
  <si>
    <t>Z oddajo ponudbe vsak ponudnik izjavlja, da je skrbno preučil vse prej omenjene sestavne dele projekta in da je v skupno vrednost vključil vsa dodatna, nepredvidena in presežna dela ter material, ki zagotavljajo popolno, zaključeno in celostno izvedbo objekta kot tudi vsa dela, ki niso neposredno opisana ali našteta v tekstualnem delu popisa, a so kljub temu razvidna iz grafičnih prilog in ostalih prej naštetih sestavnih delov projekta.</t>
  </si>
  <si>
    <t>Za vse nejasnosti mora ponudnik v razpisnem roku, ki je namenjen postavljanju vprašanj, pisno kontaktirati investitorja. Kontaktiranje ali postavljanje vprašanj neposredno odgovornemu vodji projekta, projektantskim organizacijam, ki so sodelovale pri izdelavi projekta ali posameznim odgovornim projektantom NI DOVOLJENO.</t>
  </si>
  <si>
    <t xml:space="preserve">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</si>
  <si>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Enotna cena mora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</si>
  <si>
    <t>ZAHTEVE PRI GRADNJI</t>
  </si>
  <si>
    <t>Ureditev gradbišča z vsemi spremljajočimi deli, izdelava, dobava, montaža, vzdrževanje v času gradnje in odstranitev po koncu gradnje, izvedba po potrjenem načrtu gradbišča vključno:</t>
  </si>
  <si>
    <t>delo elektroinstalaterja VKV - demontaže in montaže</t>
  </si>
  <si>
    <t>razni elektro material - ocena</t>
  </si>
  <si>
    <t>Demontaža obstoječe konstrukcije stopnišča, z razrezom elementov na ustrezne dimenzije za transport, odvoz v trajno deponijo oz. deponijo naročnika (po predhodnem dogovoru z nadzorom). Vključno plačilo vseh stroškov deponiranja oz. predelave:</t>
  </si>
  <si>
    <t xml:space="preserve"> -odstranitev gornjega venca iz Jekor profilov, vključno mreža proti ptičem</t>
  </si>
  <si>
    <t xml:space="preserve"> -odstranitev spodnjega  venca iz Jekor profilov</t>
  </si>
  <si>
    <t xml:space="preserve"> -odstranitev vertikalnih cevi fi 40mm</t>
  </si>
  <si>
    <t xml:space="preserve"> -odstranitev ročaja z ograj</t>
  </si>
  <si>
    <t xml:space="preserve"> -odstranitev elementov stopnic in podestov iz LTŽ</t>
  </si>
  <si>
    <t>Obračun po kompletno odstranjenem stopnišču</t>
  </si>
  <si>
    <t>Zamenjava obstoječega tlaka na koti +368,75, vsa potreban dela in materiali:</t>
  </si>
  <si>
    <t>rušenje obstoječega tlaka v deb. cca 35cm</t>
  </si>
  <si>
    <t>izdelava, dobava in polaganje kamnite talne obloge iz naravnega kamna kot obstoječi, deb.kamna do 4cm, žarkovno polaganje kot obstoječe</t>
  </si>
  <si>
    <t>Izvedba elektro instalacij:</t>
  </si>
  <si>
    <t>nabava in dobava novih svetilk razsvetljave, po izboru projektanta (nabavna cena do 150€/kos)</t>
  </si>
  <si>
    <t>zaščitna mreža proti ptičem na gornjem obroču, INOX mreža, barvana črno</t>
  </si>
  <si>
    <t xml:space="preserve">Obnova obstoječe jekor obrobe ob podestih, z obrušenjem  in izdelavo zaščitnega antikorozijskega premaza. </t>
  </si>
  <si>
    <t>Obroba je izvedena tlorisno ločne oblike, sestavljena iz dveh elementov:</t>
  </si>
  <si>
    <t>Izdelava, dobava in montaža  obrobe preko obstoječih jekor obročev na višini podestov, izdelano  iz inox pločevine 316, obdelava peskano s steklenimi kroglicami, z zgornjo prekrivno inox letvijjo z obrušenim poševnim robom.</t>
  </si>
  <si>
    <t>Elementi INOX so obdelani s peskanjem s finimi steklenimi krogljicami.</t>
  </si>
  <si>
    <t xml:space="preserve"> </t>
  </si>
  <si>
    <t>EM</t>
  </si>
  <si>
    <t>Količina</t>
  </si>
  <si>
    <t>€ / EM</t>
  </si>
  <si>
    <t>Vrednost</t>
  </si>
  <si>
    <t>Javni zavod LJUBLJANSKI GRAD</t>
  </si>
  <si>
    <t>Naročnik:</t>
  </si>
  <si>
    <t>OBNOVA STOPNIŠČA Trakt C</t>
  </si>
  <si>
    <t xml:space="preserve"> November 2022</t>
  </si>
  <si>
    <t>RUŠITVENA in PRIPRAVLJALNA DELA</t>
  </si>
  <si>
    <t>ORGANIZACIJA  GRADBIŠČA</t>
  </si>
  <si>
    <t>SKUPAJ RUŠITVENA IN PRIPRAVLJALNA DELA</t>
  </si>
  <si>
    <t>A</t>
  </si>
  <si>
    <t>B</t>
  </si>
  <si>
    <t>KLJUČAVNIČARSKA in ZAKLJUČNA DELA</t>
  </si>
  <si>
    <t>C</t>
  </si>
  <si>
    <t>IZDELAVA PID - Projektna dokumentacija izvedenih del</t>
  </si>
  <si>
    <t>Pod postavko Izdelava PID mora ponudnik upoštevati vsa določila  Pravilnika o podrobnejši vsebini dokumntacij in obrazcih, povezanih z graditvijo objektova (Uradni list RS, št. 36/2018 z dne 30.05.2018), s posebim poudarkom na določila 23. in 24. člena Pravilnika o Projektni dokumentaciji izvedenih del in določil 28. in 29. člena istega Pravilnika glede dokumentacije o zanesljivosti objekta ter navodil za obratovanje in vzdrževanje.</t>
  </si>
  <si>
    <t>Projektna dokumentacija izvedenih del:</t>
  </si>
  <si>
    <t xml:space="preserve"> - je namenjena pridobitvi uporabnega dovoljenja, evidentiranju objekta ter uporabi in vzdrževanju objekta.</t>
  </si>
  <si>
    <t xml:space="preserve"> - mora prikazovati morebitna odstopanja od projektne dokumentacije za pridobitev mnenj in gradbenega dovoljenja, ki je bila sestavni del gradbenega dovoljenja, in od projektne dokumentacije za izvedbo gradnje, ki je bila priložena pri prijavi začetka gradnje, na način, ki omogoča jasno prepoznavnost spremenjenih delov ali lastnosti objekta.</t>
  </si>
  <si>
    <t xml:space="preserve"> - vsebuje vodilni načrt in druge načrte s strokovnih področij pooblaščenih arhitektov in inženirjev.</t>
  </si>
  <si>
    <t>– vodilno mapo dokazila o zanesljivosti objekta,</t>
  </si>
  <si>
    <t>– mape s prilogami in</t>
  </si>
  <si>
    <t>– navodila za obratovanje in vzdrževanje objekta.</t>
  </si>
  <si>
    <t xml:space="preserve"> - osnovne podatke o objektu in dokazilu o zanesljivosti objekta,</t>
  </si>
  <si>
    <t xml:space="preserve"> - podatke o udeležencih, ki so sodelovali pri graditvi,</t>
  </si>
  <si>
    <t xml:space="preserve"> - izjavo, ki jo podpišeta nadzornik in izvajalec ter</t>
  </si>
  <si>
    <t xml:space="preserve"> - tabelarično kazalo dokazil o zanesljivosti objekta.</t>
  </si>
  <si>
    <t xml:space="preserve"> - upoštevanju predpisov, ki urejajo bistvene in druge zahteve,</t>
  </si>
  <si>
    <t xml:space="preserve"> - kakovosti vgrajenih gradbenih proizvodov, inštalacij, tehnoloških naprav in opreme,</t>
  </si>
  <si>
    <t xml:space="preserve"> - opravljenih preiskavah konstrukcijskih elementov in</t>
  </si>
  <si>
    <t xml:space="preserve"> - pregledu in merjenju vodovodnih, ogrevalnih, električnih in drugih inštalacij ter preizkusu njihovega pravilnega delovanja.</t>
  </si>
  <si>
    <t xml:space="preserve"> - obvezni (minimalni) časovni razmiki in pogoji rednih pregledov ter roki in obseg občasnih pregledov,</t>
  </si>
  <si>
    <t xml:space="preserve"> - obseg vzdrževalnih del, s katerimi se zagotavlja, da bo objekt v času uporabe izpolnjeval bistvene zahteve, </t>
  </si>
  <si>
    <t xml:space="preserve"> - zahteve za organizacijske ukrepe z vidika požarne varnosti.</t>
  </si>
  <si>
    <t>F.</t>
  </si>
  <si>
    <t>PROJEKTANTSKI NADZOR</t>
  </si>
  <si>
    <t xml:space="preserve">Projektant je po 12. členu Gradbenega zakona (Uradni list RS, št. 61 in 72/2017) odgovoren za izdelavo, celovitost in medsebojno usklajenost vseh delov projektne dokumentacije. </t>
  </si>
  <si>
    <t>Po zgoraj omenenem Zakonu je zakonska obveza nadzora pri gradnji prepuščena strokovnemu nadzorniku, vendar se je naročnik odločil pri gradnji predmetnega objekta za dodatni vzporedni projektantski nadzor.</t>
  </si>
  <si>
    <t>Projektantski nadzor lahko izvajajo samo odgovorni projektant in projektanti posameznih delov projekta.</t>
  </si>
  <si>
    <t>Obveznosti projektantov v projektantskem nadzoru so:</t>
  </si>
  <si>
    <t xml:space="preserve"> - nadzor nad izvajanjem del  skladu s projektno dokumentacijo,</t>
  </si>
  <si>
    <t xml:space="preserve"> - udeležba na gradbenih koordinacijag in posvetih,</t>
  </si>
  <si>
    <t xml:space="preserve"> - sodelovanje z izvajalcem, investitorjem in strokovnim nadzorom</t>
  </si>
  <si>
    <t xml:space="preserve"> - zastopanje interesov investitorja.</t>
  </si>
  <si>
    <t>Ponudnk-izvajalec GOI del sklapa pogodbe s projektanti za izvajanje projektantskega nadzora in stroške upošteva v ponudbi oz. pogodbenem predračunu.</t>
  </si>
  <si>
    <t>E.</t>
  </si>
  <si>
    <t>NEPREDVIDENA DELA</t>
  </si>
  <si>
    <t xml:space="preserve">IZDELAVA PID </t>
  </si>
  <si>
    <t>D</t>
  </si>
  <si>
    <t>F</t>
  </si>
  <si>
    <t>KLJUČAVNIČARSKA in ZAKLJUČNA OBRTNIŠKA DELA</t>
  </si>
  <si>
    <t>SKUPAJ KLJUČAVNIČARSKA IN ZAKLJUČNA OBRTNIŠKA DELA</t>
  </si>
  <si>
    <t>SKUPAJ NEPREDVIDENA DELA</t>
  </si>
  <si>
    <t>SKUPAJ PRROJEKTANTSKI NADZOR</t>
  </si>
  <si>
    <t>SKUPAJ IZDELAVA PID</t>
  </si>
  <si>
    <t>SKUPAJ stroški ORGANIZACIJA GRADBIŠČA</t>
  </si>
  <si>
    <r>
      <rPr>
        <u/>
        <sz val="10"/>
        <color rgb="FF000000"/>
        <rFont val="Arial Narrow"/>
        <family val="2"/>
        <charset val="238"/>
      </rPr>
      <t>Mapo s prilogami</t>
    </r>
    <r>
      <rPr>
        <sz val="10"/>
        <color rgb="FF000000"/>
        <rFont val="Arial Narrow"/>
        <family val="2"/>
        <charset val="238"/>
      </rPr>
      <t xml:space="preserve"> sestavljajo tabelarično kazalo dokazil v delu, ki se nanaša na dokazila v posamezni mapi in dokazila z oštevilčenjem in v zaporedju, kot so navedena v tabelaričnem kazalu dokazil in obsegajo potrdila, poročila, ocene, ateste, certifikate, izjave o lastnostih, meritve, komisijske zapisnike, izkaze in druga dokazila o:</t>
    </r>
  </si>
  <si>
    <r>
      <rPr>
        <u/>
        <sz val="10"/>
        <color rgb="FF000000"/>
        <rFont val="Arial Narrow"/>
        <family val="2"/>
        <charset val="238"/>
      </rPr>
      <t>Navodila za obratovanje in vzdrževanje</t>
    </r>
    <r>
      <rPr>
        <sz val="10"/>
        <color rgb="FF000000"/>
        <rFont val="Arial Narrow"/>
        <family val="2"/>
        <charset val="238"/>
      </rPr>
      <t xml:space="preserve"> objekta  vsebujejo slikovna gradiva, tehnične prikaze in besedila v obliki jamstev, potrdil, seznamov, shem in podobnih sestavin, ki določajo pravila za obratovanje in vzdrževanje objekta, vgrajenih inštalacij, naprav in opreme. Z navodili za obratovanje in vzdrževanje se določijo tudi:</t>
    </r>
  </si>
  <si>
    <r>
      <rPr>
        <u/>
        <sz val="10"/>
        <color rgb="FF000000"/>
        <rFont val="Arial Narrow"/>
        <family val="2"/>
        <charset val="238"/>
      </rPr>
      <t>Vodilna mapa</t>
    </r>
    <r>
      <rPr>
        <sz val="10"/>
        <color rgb="FF000000"/>
        <rFont val="Arial Narrow"/>
        <family val="2"/>
        <charset val="238"/>
      </rPr>
      <t xml:space="preserve"> se mora izdelati na obrazcu iz Priloge Pravilnika in vsebuje:</t>
    </r>
  </si>
  <si>
    <r>
      <rPr>
        <u/>
        <sz val="10"/>
        <color rgb="FF000000"/>
        <rFont val="Arial Narrow"/>
        <family val="2"/>
        <charset val="238"/>
      </rPr>
      <t xml:space="preserve">Dokazilo o zanesljivosti </t>
    </r>
    <r>
      <rPr>
        <sz val="10"/>
        <color rgb="FF000000"/>
        <rFont val="Arial Narrow"/>
        <family val="2"/>
        <charset val="238"/>
      </rPr>
      <t>objekta mora vsebovati:</t>
    </r>
  </si>
  <si>
    <t>Popis je veljaven le v kombinaciji z vsemi grafičnimi prilogami, risbami, načrti, tehničnim poročilom, sestavami konstrukcij in ostalimi sestavinami projekta (strojne, elektro instalacije in načrti gradbenih konstrukcij).  Projektna dokumentacija v celoti je sestavni del tega popisa.</t>
  </si>
  <si>
    <t xml:space="preserve">V popis so vnešeni le osnovni podatki o sestavnih delih objekta. Natančnejši opisi, način in kakovost izdelave, barve, velikost elementov, načini pritrjevanja, načini stikovanja z ostalimi elementi objekta, morebitna požarna varnost konstrukcij ali gradbenih elementov in podobno so razvidni iz prej naštetih sestavin projekta. </t>
  </si>
  <si>
    <t xml:space="preserve">Uporaba popisa brez vseh prej omenjenih sestavin projekta NI DOVOLJENA. Ponudba, ki se sklicuje zgolj na tekstualni del popisa, ni veljavna oziroma je smatrana kot pomankljiva. </t>
  </si>
  <si>
    <t>Posamezni ponudnik z oddajo ponudbe izjavlja, da bo predmetno zgradbo izvajal izključno skladno s predmetno projektno dokumentacijo.</t>
  </si>
  <si>
    <t xml:space="preserve">Projektantski nadzor za arhitekturo lahko opravlja izključno odgovorni projektant arhitekture, ki je izdelal načrt arhitekture za predmetni objekt. </t>
  </si>
  <si>
    <t>Posamezni materiali, ki so v popisu navedeni z imenom ali tipom, so za ponudnika obvezna in zavezujoča informacija o nivoju kakovosti, ker nižjega nivoja naročnik ne sprejema ( vse v skladu z Zakonom o javnem naročanjiu)
Materiali, ki so opremljeni s citatom: "ali enakovredno" za ponudnika niso obvezni! Ponudnik lahko ponuja druge artikle, material in opremo, vendar samo pod pogojem, da izpolnjuje navedene kriterije, parametre in lastnosti, ki se v posamezni postavki ali splošni opombi od določenega artikla, opreme ali materiala zahtevajo in če jih predhodno pisno potrdi projektant arhitekture!</t>
  </si>
  <si>
    <t>Vse morebitne spremembe in dopolnitve lahko izdelajo izključno avtorji navedenih projektov, pri čemer mora biti vsaka sprememba in dopolnitev pisno zavedena v gradbeni dnevnik, ožigosana in podpisana s strani odgovornega projektanta arhitekture in odgovornega nadzornika.</t>
  </si>
  <si>
    <t>PREDRAČUNSKA VREDNOST NA ENOTO MERE MORA VSEBOVATI:</t>
  </si>
  <si>
    <t xml:space="preserve">Ponudba mora vsebovati ves pritrditveni material, vgradnjo zaključnih profilov, pločevin in kotnikov, izdelavo vseh potrebnih podkonstrukcij, dodatnega izsekavanja AB in zidanih sten, ponovnega odpiranja montažnih sten in podobna dela potrebna za vgradnjo posameznega elementa objekta, izdelavo vseh drobnih gradbenih, obrtniških in instalacijskih del ter ostalega četudi to ni neposredno navedeno popisu GOI del, a je kljub temu razvidno iz grafičnih prilog in ostalih prej naštetih sestavnih delov projekta.  </t>
  </si>
  <si>
    <t>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in vsa druga dovoljenja in registracije, ki izhajajo iz zakonodaje, ki pokriva to področje. Ponudnik izbere lokacije posameznih deponij v skladu s tem popisom in v cenah za E.M. upošteva vse stroške deponiranja in transporta. Prikazane količine v tem popisu so v raščenem ali vgrajenem stanju.  Posamezni koeficienti razrahljivosti morajo biti  upoštevani v ceni za enoto mere. Pri  cenah za enoto je upoštevati določeno specifičnost lokacije glede na skladiščenje materiala.</t>
  </si>
  <si>
    <t xml:space="preserve">Vsi stroški, ki zajemajo izvedbo del in materiala po popisu GOI del, popisom GOI del za izvedbo priključkov na komunalno, vodovodno, plinovodno, tk, kabelsko in elektro infrastrukturo </t>
  </si>
  <si>
    <t>Vsa potrebna pomožna delovna sredstva za delo, kot npr. lestve, delovni odri  , orodje….</t>
  </si>
  <si>
    <t>Splošni stroški pristojbin in davkov upravnih organov pri prijavi gradbišča, pridobivanja raznih dovoljenj in soglasij za izvedbo,</t>
  </si>
  <si>
    <t>Stroški in pridobivanja soglasja za eventuelno zaporo cest,</t>
  </si>
  <si>
    <t>Stroški porabe električne energije, vode in telefona,</t>
  </si>
  <si>
    <t xml:space="preserve">Izvajalec del je dolžan pred pričetkom gradnje v vseh načrtih, ki so sestavni del predmetnega projekta, preveriti in medsebojno uskladiti vse preboje in utore v armiranobetonskih in ostalih konstrukcijah. </t>
  </si>
  <si>
    <t>Vse kote, višine in mere so okvirne in jih je potrebno preveriti na gradbišču glede na izvedeno stanje.</t>
  </si>
  <si>
    <t>Vgrajeni materiali morajo ustrezati veljavnim normativom in predpisom. Ponudnik to dokaže s predložitvijo izjav o skladnosti in ustreznih certifikatov pred vgrajevanjem, pridobitev teh listin mora biti vkalkulirana v ponudbi.</t>
  </si>
  <si>
    <t>Izvajalec in nadzorni organ ter projektantski nadzor so dolžni preveriti posamezne elemente ali dele zgradbe v vseh načrtih projekta.  Morebitna neskladja med posameznimi načrti (arhitektura, gradbene konstrukcije, strojne in elektro instalacije, zunanja ureditev...) je potrebno nemudoma sporočiti odg. vodji projekta. Samovoljno prilagajanje projekta ni dovoljeno!</t>
  </si>
  <si>
    <t>Vse sestave konstrukcij je potrebno preveriti v tekstualnem delu PZI projekta.</t>
  </si>
  <si>
    <t>Vse potrditve, pregledi, spremembe itd. s strani odgovornih projektantov morajo biti pisne in navedene v gradbenem dnevniku.</t>
  </si>
  <si>
    <t>DODATNA DOLOČILA OBLIKOVANJA PONUDBE IN IZVEDBE DEL</t>
  </si>
  <si>
    <t>SKUPAJ brez DDV:</t>
  </si>
  <si>
    <t>SKUPAJ z DDV:</t>
  </si>
  <si>
    <t>22,0 % DDV:</t>
  </si>
  <si>
    <t>* Vse gornje alineje in morebitni dodatkise dogovorijo z naročnikom ob uspostavitvi uvedbe v delo.</t>
  </si>
  <si>
    <t>Nastopne ploskve stopnic in podestov, obojestransko vpeto na cev z inox rebri</t>
  </si>
  <si>
    <t>Grajska planota 1, 1000 Ljubljana</t>
  </si>
  <si>
    <t>1112 - AMBIENT d.o.o., Mestni trg 25, 1000 Ljubljana</t>
  </si>
  <si>
    <t xml:space="preserve"> -</t>
  </si>
  <si>
    <t xml:space="preserve">Kot spremembe projektne dokumentacije se šteje vsakršno spreminjanje gabaritov zgradbe, nosilne in nenosilne gradbene konstrukcije, oblike fasad, sestav vertikalnih in horizontalnih konstrukcij (gradbene fizike), instalacijskih vodov, kot tudi spreminjanje gradbenih materialov, materialov in oblike oken ter jeklenih okvirjev okoli oken, notranjih in zunanjih tlakov, materialov fasad, ograj, finalnih obdelav sten, itd... </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</si>
  <si>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</si>
  <si>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</si>
  <si>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</si>
  <si>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</si>
  <si>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</si>
  <si>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</si>
  <si>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</si>
  <si>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</si>
  <si>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</si>
  <si>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1.10</t>
  </si>
  <si>
    <t>Gradbiščne barake ali kontejnerji za pisarne in garderobe - po potrebi</t>
  </si>
  <si>
    <t>Načrt organizacije gradbišča - izdelava skupaj z naročnikom in koordinatorjem ZVD</t>
  </si>
  <si>
    <t>Sanitarne kabine - po potrebi</t>
  </si>
  <si>
    <t>Skladiščne barake ali kontejnerji - po potrebi</t>
  </si>
  <si>
    <t>Gradbiščna ograja - oblika v dogovoru z naročnikom - paneli ali podobno</t>
  </si>
  <si>
    <t xml:space="preserve">Gradbiščna tabla z nosilno podkonstrukcijo, osvetlitvijo  in oznakami </t>
  </si>
  <si>
    <t>Transportne poti - zaščita in čiščenje po končanih delih - vse vračanje v prvotno stanje</t>
  </si>
  <si>
    <t>Instalacijski priključki (elektrika, voda, ozemljitev, …) ... ureditev skladno z zakonom</t>
  </si>
  <si>
    <t>Sklenjeno zavarovanje za škodo, ki bi utegnila nastati naročniku in/ali tretjim osebam v zvezi z opravljanjem njihove dejavnosti</t>
  </si>
  <si>
    <t>Vsi ukrepi za varno delo na gradbišču, vsa potrebna varovanja, zaščite, oprema, ….</t>
  </si>
  <si>
    <t>No</t>
  </si>
  <si>
    <t>Opis, aktivnost, …</t>
  </si>
  <si>
    <t>Izdelava, dobava in montaža  zgornjega in spodnjega nosilnega obroča, izdelano iz  INOX pločevine in profilov  kvalitete tip 316, izdelano po detajlnih načrtih.  Vključno ves siderni in montažni material iz RF. Obračun po kg vgrajenega materiala.</t>
  </si>
  <si>
    <t>Gornji obroč iz ploščate pločevine 80/10mm ter spodnji obroč iz ploščate pločevine 80/20mm, žarkovni trakovi iz pločevine 60/10mm, nastavki za montažo cevi ø 40x3,0 mm - AISI 316 L</t>
  </si>
  <si>
    <t>INOX cev  ∅ 48,26x3,68 mm AISI 316 L. Cevi se podaljšujejo (spajajo) vsakokrat v stikih s stopnico z natikanjem na spojne elemente. Priključek cevi na zgornji in spodnji obroč je z INOX imbus vijakom M10 ter privarjeno matico M10.</t>
  </si>
  <si>
    <t>Izdelava, dobava in montaža vertikalne konstrukcije stopnišča, izdelano iz INOX cevi in spojnih elementov, izdelano iz INOX  kakovosti tip 316, DIN 1,4301. Elementi INOX so obdelani s peskanjem s steklenimi krogljicami. Izdelava po detajlnih načrtih. Vključno ves montažni material iz INOX:</t>
  </si>
  <si>
    <r>
      <t xml:space="preserve">Element za spajanje cevi in pritrjevanje stopnic in podestov na vertikale:
-  inox cevi </t>
    </r>
    <r>
      <rPr>
        <sz val="10"/>
        <rFont val="Calibri"/>
        <family val="2"/>
        <charset val="238"/>
      </rPr>
      <t xml:space="preserve">ø </t>
    </r>
    <r>
      <rPr>
        <sz val="10"/>
        <rFont val="Arial Narrow"/>
        <family val="2"/>
        <charset val="238"/>
      </rPr>
      <t xml:space="preserve">40,0x3,0 mm dolžine 2x 20cm (ki sega v cev </t>
    </r>
    <r>
      <rPr>
        <sz val="10"/>
        <rFont val="Calibri"/>
        <family val="2"/>
        <charset val="238"/>
      </rPr>
      <t>ø</t>
    </r>
    <r>
      <rPr>
        <sz val="10"/>
        <rFont val="Arial Narrow"/>
        <family val="2"/>
        <charset val="238"/>
      </rPr>
      <t xml:space="preserve"> 48,26 mm), s horizontalno nivelacijsko inox ploščico deb. 9 mm, ki ima navarjeno pravokotno notranjo cev ø 40,30mm, dolž. 20 cm, za stik s cevjo stopnice.</t>
    </r>
  </si>
  <si>
    <r>
      <t xml:space="preserve">Element za pritrjevanje podesta v  zid:
-INOX spojni element iz cevi  ø 40,0x3,0 mm, dolžine 170 mm, vmes navarjeni inox plošči debeline 9 mm za privaritev V. in Hz. cevi ∅ 40,0 mm za spojitev stopnice podesta z V in Hz. cevjo ∅ 48,26 mm.
 -Dodatno inox ploščica širine 43,8 mm,  debeline 9 mm z vrezano, navzgor podaljšano luknjo </t>
    </r>
    <r>
      <rPr>
        <sz val="10"/>
        <rFont val="Calibri"/>
        <family val="2"/>
        <charset val="238"/>
      </rPr>
      <t>ø</t>
    </r>
    <r>
      <rPr>
        <sz val="10"/>
        <rFont val="Arial Narrow"/>
        <family val="2"/>
        <charset val="238"/>
      </rPr>
      <t>12 mm za privitje v zid.
-Sidranje  elementa podesta skozi vezni inox element z vijakom RF, imbus M16, l=60 mm+ 70 mm, sidrano v obstoječi beton (element izdelan po detajlu) ter teflonska podložka.</t>
    </r>
  </si>
  <si>
    <t>Izdelava,dobava in montaža elementov stopnic in podestov, izdelano po detajnih načrtih projektanta, z vsemi potrebnimi elementi montaže, obdelave in zaključkov. Vsi zvari so na mestih, kjer bodo nevidni.  Obračun po kompletno izdelanem in montiranem elementu.</t>
  </si>
  <si>
    <t>Nastopne ploskve stopnic in podestov izdelane iz sive litine deb.9 mm. Na čelnem delu stopnica ojačana v dim. 20x32 mm. Prednje lice mora biti obvezno porezkano tako, da ni viden livarski šiv in je lice enotna površina. Livarski spoj mora biti odstranjen tudi pri ostalih treh robovih. Vključno finalni zaščitni premaz v mat izvedbi.  Leseni model za izdelavo stopnic ima naročnik, upoštevati prilagoditev ali izdelavo novega modela.</t>
  </si>
  <si>
    <t>Prečno pod stopnico se izvedejo vertikalna rebra iz INOX pločevine deb. 12 mm, laserski izrez in oblikovanje po detajlu, skupaj 4 kos elementov različnih dolžin (skupaj teža materiala cca 5kg).</t>
  </si>
  <si>
    <t>Cev INOX ø48,26/3,49mm, dolžine cca 1050 mm.</t>
  </si>
  <si>
    <t>V stopnice se izvedejo luknje za montažo vertikal ograje (2kos/stopnico).</t>
  </si>
  <si>
    <t>Dolžina posamezne konične stopnice je 111,6 cm, zunanja širina 39,9 cm, notranja širina 10,7 cm. Podesti so sestavljeni iz štirih stopnic. Prednje lice mora biti obvezno rezkano tako, da ni viden livarski šiv in je lice enotna površina. Livarski spoj mora biti odstranjen tudi pri ostalih treh robovih.</t>
  </si>
  <si>
    <t>Nastopne ploskve podestov, enostransko vpeto na cev in enostransko v zid</t>
  </si>
  <si>
    <t xml:space="preserve">Izdelava, dobava in montaža ograje stopnišča, izdelana iz peskanih in poliranih INOX profilov kakovosti AISI 316, pritrjenih  v  vertikalne cevi stopnišča.  </t>
  </si>
  <si>
    <r>
      <t xml:space="preserve">Stopnišče ima ročaj na obodnem plašču na višini 110 cm. Deloma ima stopnišče tudi ograjo (na območjih, kjer ni obodnega ab zidu).  Ograja je iz inox palic </t>
    </r>
    <r>
      <rPr>
        <sz val="10"/>
        <rFont val="Calibri"/>
        <family val="2"/>
        <charset val="238"/>
      </rPr>
      <t>ø</t>
    </r>
    <r>
      <rPr>
        <sz val="10"/>
        <rFont val="Arial Narrow"/>
        <family val="2"/>
        <charset val="238"/>
      </rPr>
      <t xml:space="preserve"> 10mm zgoraj četrt krožno zavitih (R= 10mm) proti ročaju, ki je inox profil 40x10 mm, na katerega so navarjene (ali z inox koničnimi zatiči pritrjene na navarjene konzolice iz segmenta inox cevi – način izvedbe izbere izvajalec). Spodaj so palice pritrjene skozi luknje v litoželezni nastopni ploskvi tako, da imajo palice spodaj navoj z matico. V dvoriščnem nivoju in na terasi B-C je izvedena tudi zaščitna ograja radialno, kot zapora proti padcu.
</t>
    </r>
  </si>
  <si>
    <r>
      <t xml:space="preserve">Stebrički  iz inox palic </t>
    </r>
    <r>
      <rPr>
        <sz val="10"/>
        <rFont val="Calibri"/>
        <family val="2"/>
        <charset val="238"/>
      </rPr>
      <t>ø</t>
    </r>
    <r>
      <rPr>
        <sz val="10"/>
        <rFont val="Arial Narrow"/>
        <family val="2"/>
        <charset val="238"/>
      </rPr>
      <t xml:space="preserve"> 10mm, razvite dolžine 100-120 cm, vpetje spodaj in zgoraj po detajlu, z ušesi za montažo na cevi in ustreznimi zatiči, spodaj privijačeni na nastopne ploskve. </t>
    </r>
  </si>
  <si>
    <t>Ročaj ograje - peskani INOX profil 40x10 mm AISI 316</t>
  </si>
  <si>
    <t>Inox obroba čela plošč, L prereza dim. 105/230-275/4 mm. Obroba se vgradi preko obstoječega jekor profila. Med jekor in novo obrobo se vgradi zaščitna folija za preprečitev člena med jekor in inox obrobo. Obroba vijačena na obstoječi kotnik.</t>
  </si>
  <si>
    <t xml:space="preserve">Inox zaključni profil  stika med podestom in zunajim tlakom,  ploščato železo  preseka 130/8 mm, s posnetimi robovi po detajlnem načrtu, tlorsno ločne oblike. Profil se zvezno privari na spodnji L profil.  </t>
  </si>
  <si>
    <t>Nepredvidena dela - ocenjeno na  15% B+C … vse obračunano samo na podlagi potrdil naročnika in nadzornika ter izvedenih del.</t>
  </si>
  <si>
    <t>PONUDBA</t>
  </si>
  <si>
    <t>Datum:</t>
  </si>
  <si>
    <t>M.P.</t>
  </si>
  <si>
    <t>PONUDNIK:</t>
  </si>
  <si>
    <t>E</t>
  </si>
  <si>
    <t>Upoštevani morajo biti:</t>
  </si>
  <si>
    <t>Vsi splošni in stalni stroški povezani z organizacijo in delom na gradbišču,</t>
  </si>
  <si>
    <t>Transportni stroški v območju in izven območja gradbišča,</t>
  </si>
  <si>
    <t>Vsi vertikalni in horizontalni transporti delavcev in materiala,</t>
  </si>
  <si>
    <t>Vsi stroški morebitnega gretja prostorov, potrebnih za zagotovitev pogodbenih rokov in kakovosti,</t>
  </si>
  <si>
    <t>Pridobivanje vseh potrebnih soglasij in mnenj, vse meritve kakovosti in projektiranih parametrov vgrajenih materialov in naprav, vsa atestna dokumentacija, garancije in potrdila o vgrajenih materialih ter izvedba kompletnega tehničnega pregleda s pripravo kompletne tehnične dokumentacije za tehnični pregled,</t>
  </si>
  <si>
    <t>Predaja vseh v načrte vnešenih sprememb med gradnjo (potrjenih s strani naročnika, odgovornega vodje projekta, odgovornega projektanta arhitekture in odgovornega nadzornika),</t>
  </si>
  <si>
    <t>Pridobivanje internih soglasij, interne meritve kakovosti vgrajenih materialov, atesti, garancije in potrdila vgrajenih materialov v pripravi dela prevzemnika del,</t>
  </si>
  <si>
    <t>Morebitni stroški, povezani s predstavitvami posameznih predvidenih in vgrajenih materialov investitorju in naročniku,</t>
  </si>
  <si>
    <t>Stroški, ki nastanejo zaradi prilagajanja časovnega načrta izvedbe glede na obstoječe stanje,</t>
  </si>
  <si>
    <t>Stroški vmesnega in finalnega čiščenja prostorov,</t>
  </si>
  <si>
    <t>Izdelavo vseh v tehničnem poročilu, grafičnih prilogah in popisu navedenih vzorcev,</t>
  </si>
  <si>
    <t>Izdelavo montažnih načrtov,</t>
  </si>
  <si>
    <t>Izdelavo demontažnih načrtov,</t>
  </si>
  <si>
    <t xml:space="preserve">Vse preboje je potrebno uskladiti s projektom elektro, strojnih instalacij ter projekta zunanje ureditve.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</si>
</sst>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SIT&quot;;\-#,##0.00\ &quot;SIT&quot;"/>
    <numFmt numFmtId="165" formatCode="&quot;$&quot;#,##0.00_);[Red]\(&quot;$&quot;#,##0.00\)"/>
    <numFmt numFmtId="166" formatCode="#,##0.00\ [$€-40B]"/>
  </numFmts>
  <fonts count="39">
    <font>
      <sz val="10"/>
      <name val="Arial CE"/>
      <charset val="238"/>
    </font>
    <font>
      <sz val="10"/>
      <name val="Arial CE"/>
      <charset val="238"/>
    </font>
    <font>
      <sz val="8"/>
      <name val="Arial CE"/>
      <charset val="238"/>
    </font>
    <font>
      <sz val="10"/>
      <name val="Arial"/>
      <family val="2"/>
      <charset val="238"/>
    </font>
    <font>
      <sz val="10"/>
      <name val="Arial CE"/>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font>
    <font>
      <sz val="10"/>
      <name val="MS Sans Serif"/>
      <family val="2"/>
    </font>
    <font>
      <sz val="9"/>
      <name val="Futura Prins"/>
    </font>
    <font>
      <sz val="9"/>
      <name val="Futura Prins"/>
      <charset val="238"/>
    </font>
    <font>
      <sz val="11"/>
      <name val="Futura Prins"/>
    </font>
    <font>
      <u/>
      <sz val="10"/>
      <color indexed="12"/>
      <name val="MS Sans Serif"/>
      <family val="2"/>
    </font>
    <font>
      <sz val="11"/>
      <color theme="1"/>
      <name val="Calibri"/>
      <family val="2"/>
      <charset val="238"/>
      <scheme val="minor"/>
    </font>
    <font>
      <sz val="10"/>
      <name val="Arial Narrow"/>
      <family val="2"/>
      <charset val="238"/>
    </font>
    <font>
      <b/>
      <sz val="10"/>
      <color indexed="10"/>
      <name val="Arial Narrow"/>
      <family val="2"/>
      <charset val="238"/>
    </font>
    <font>
      <b/>
      <sz val="10"/>
      <name val="Arial Narrow"/>
      <family val="2"/>
      <charset val="238"/>
    </font>
    <font>
      <b/>
      <sz val="11"/>
      <name val="Arial Narrow"/>
      <family val="2"/>
      <charset val="238"/>
    </font>
    <font>
      <b/>
      <sz val="18"/>
      <name val="Arial Narrow"/>
      <family val="2"/>
      <charset val="238"/>
    </font>
    <font>
      <sz val="11"/>
      <name val="Arial Narrow"/>
      <family val="2"/>
      <charset val="238"/>
    </font>
    <font>
      <b/>
      <sz val="11"/>
      <color indexed="10"/>
      <name val="Arial Narrow"/>
      <family val="2"/>
      <charset val="238"/>
    </font>
    <font>
      <sz val="10"/>
      <color indexed="10"/>
      <name val="Arial Narrow"/>
      <family val="2"/>
      <charset val="238"/>
    </font>
    <font>
      <b/>
      <sz val="14"/>
      <name val="Arial Narrow"/>
      <family val="2"/>
      <charset val="238"/>
    </font>
    <font>
      <u/>
      <sz val="11"/>
      <name val="Arial Narrow"/>
      <family val="2"/>
      <charset val="238"/>
    </font>
    <font>
      <u/>
      <sz val="10"/>
      <name val="Arial Narrow"/>
      <family val="2"/>
      <charset val="238"/>
    </font>
    <font>
      <b/>
      <i/>
      <sz val="10"/>
      <name val="Arial Narrow"/>
      <family val="2"/>
      <charset val="238"/>
    </font>
    <font>
      <i/>
      <sz val="10"/>
      <name val="Arial Narrow"/>
      <family val="2"/>
      <charset val="238"/>
    </font>
    <font>
      <sz val="10"/>
      <color rgb="FF000000"/>
      <name val="Arial Narrow"/>
      <family val="2"/>
      <charset val="238"/>
    </font>
    <font>
      <u/>
      <sz val="10"/>
      <color rgb="FF000000"/>
      <name val="Arial Narrow"/>
      <family val="2"/>
      <charset val="238"/>
    </font>
    <font>
      <sz val="10"/>
      <color theme="1"/>
      <name val="Arial Narrow"/>
      <family val="2"/>
      <charset val="238"/>
    </font>
    <font>
      <b/>
      <u/>
      <sz val="16"/>
      <name val="Arial Narrow"/>
      <family val="2"/>
      <charset val="238"/>
    </font>
    <font>
      <u/>
      <sz val="14"/>
      <name val="Arial Narrow"/>
      <family val="2"/>
      <charset val="238"/>
    </font>
    <font>
      <sz val="10"/>
      <name val="Calibri"/>
      <family val="2"/>
      <charset val="238"/>
    </font>
    <font>
      <b/>
      <u/>
      <sz val="22"/>
      <name val="Arial Narrow"/>
      <family val="2"/>
      <charset val="238"/>
    </font>
  </fonts>
  <fills count="1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15" fillId="0" borderId="1" applyAlignment="0"/>
    <xf numFmtId="0" fontId="14" fillId="0" borderId="1" applyAlignment="0"/>
    <xf numFmtId="0" fontId="14" fillId="0" borderId="1">
      <alignment vertical="top" wrapText="1"/>
    </xf>
    <xf numFmtId="0" fontId="8" fillId="4" borderId="0" applyNumberFormat="0" applyBorder="0" applyAlignment="0" applyProtection="0"/>
    <xf numFmtId="0" fontId="17" fillId="0" borderId="0" applyNumberFormat="0" applyFill="0" applyBorder="0" applyAlignment="0" applyProtection="0">
      <alignment vertical="top"/>
      <protection locked="0"/>
    </xf>
    <xf numFmtId="0" fontId="10" fillId="0" borderId="0" applyNumberFormat="0" applyFill="0" applyBorder="0" applyAlignment="0" applyProtection="0"/>
    <xf numFmtId="0" fontId="12" fillId="0" borderId="0"/>
    <xf numFmtId="0" fontId="13" fillId="0" borderId="0">
      <alignment vertical="top"/>
    </xf>
    <xf numFmtId="0" fontId="13" fillId="0" borderId="0"/>
    <xf numFmtId="0" fontId="12" fillId="0" borderId="0">
      <alignment wrapText="1"/>
    </xf>
    <xf numFmtId="0" fontId="1" fillId="0" borderId="0"/>
    <xf numFmtId="0" fontId="3" fillId="0" borderId="0"/>
    <xf numFmtId="0" fontId="5" fillId="0" borderId="0"/>
    <xf numFmtId="0" fontId="3" fillId="0" borderId="0"/>
    <xf numFmtId="0" fontId="12" fillId="0" borderId="0"/>
    <xf numFmtId="0" fontId="3" fillId="0" borderId="0"/>
    <xf numFmtId="0" fontId="4" fillId="0" borderId="0"/>
    <xf numFmtId="0" fontId="18" fillId="0" borderId="0"/>
    <xf numFmtId="0" fontId="9" fillId="16" borderId="2" applyNumberFormat="0" applyAlignment="0" applyProtection="0"/>
    <xf numFmtId="49" fontId="16" fillId="17" borderId="3">
      <alignment horizontal="center" vertical="top" wrapText="1"/>
    </xf>
    <xf numFmtId="0" fontId="4" fillId="0" borderId="0"/>
    <xf numFmtId="0" fontId="10" fillId="0" borderId="0" applyNumberFormat="0" applyFill="0" applyBorder="0" applyAlignment="0" applyProtection="0"/>
    <xf numFmtId="165" fontId="13" fillId="0" borderId="0" applyFont="0" applyFill="0" applyBorder="0" applyAlignment="0" applyProtection="0"/>
    <xf numFmtId="40" fontId="13" fillId="0" borderId="0" applyFont="0" applyFill="0" applyBorder="0" applyAlignment="0" applyProtection="0"/>
    <xf numFmtId="0" fontId="11" fillId="0" borderId="0" applyNumberFormat="0" applyFill="0" applyBorder="0" applyAlignment="0" applyProtection="0"/>
    <xf numFmtId="0" fontId="1" fillId="0" borderId="0"/>
  </cellStyleXfs>
  <cellXfs count="194">
    <xf numFmtId="0" fontId="0" fillId="0" borderId="0" xfId="0"/>
    <xf numFmtId="0" fontId="19" fillId="0" borderId="0" xfId="30" applyFont="1"/>
    <xf numFmtId="4" fontId="19" fillId="0" borderId="0" xfId="30" applyNumberFormat="1" applyFont="1"/>
    <xf numFmtId="4" fontId="20" fillId="0" borderId="0" xfId="30" applyNumberFormat="1" applyFont="1"/>
    <xf numFmtId="0" fontId="21" fillId="0" borderId="0" xfId="30" applyFont="1" applyAlignment="1">
      <alignment horizontal="left"/>
    </xf>
    <xf numFmtId="0" fontId="21" fillId="0" borderId="0" xfId="30" applyFont="1"/>
    <xf numFmtId="0" fontId="21" fillId="0" borderId="0" xfId="30" applyFont="1" applyAlignment="1">
      <alignment horizontal="right"/>
    </xf>
    <xf numFmtId="4" fontId="21" fillId="0" borderId="0" xfId="30" applyNumberFormat="1" applyFont="1" applyAlignment="1">
      <alignment horizontal="right"/>
    </xf>
    <xf numFmtId="4" fontId="20" fillId="0" borderId="0" xfId="30" applyNumberFormat="1" applyFont="1" applyAlignment="1">
      <alignment horizontal="center"/>
    </xf>
    <xf numFmtId="0" fontId="19" fillId="0" borderId="0" xfId="30" applyFont="1" applyAlignment="1">
      <alignment horizontal="right"/>
    </xf>
    <xf numFmtId="0" fontId="19" fillId="0" borderId="0" xfId="30" applyFont="1" applyAlignment="1">
      <alignment horizontal="left"/>
    </xf>
    <xf numFmtId="4" fontId="19" fillId="0" borderId="0" xfId="30" applyNumberFormat="1" applyFont="1" applyAlignment="1">
      <alignment horizontal="right"/>
    </xf>
    <xf numFmtId="0" fontId="22" fillId="0" borderId="0" xfId="30" applyFont="1"/>
    <xf numFmtId="0" fontId="21" fillId="0" borderId="0" xfId="30" quotePrefix="1" applyFont="1" applyAlignment="1">
      <alignment horizontal="left"/>
    </xf>
    <xf numFmtId="4" fontId="20" fillId="0" borderId="0" xfId="30" applyNumberFormat="1" applyFont="1" applyAlignment="1">
      <alignment horizontal="right"/>
    </xf>
    <xf numFmtId="0" fontId="24" fillId="0" borderId="0" xfId="30" applyFont="1"/>
    <xf numFmtId="0" fontId="22" fillId="0" borderId="0" xfId="30" applyFont="1" applyAlignment="1">
      <alignment horizontal="center"/>
    </xf>
    <xf numFmtId="0" fontId="22" fillId="0" borderId="0" xfId="30" applyFont="1" applyAlignment="1">
      <alignment horizontal="left"/>
    </xf>
    <xf numFmtId="0" fontId="22" fillId="0" borderId="0" xfId="30" applyFont="1" applyAlignment="1">
      <alignment horizontal="right"/>
    </xf>
    <xf numFmtId="0" fontId="24" fillId="0" borderId="0" xfId="30" applyFont="1" applyAlignment="1">
      <alignment horizontal="right"/>
    </xf>
    <xf numFmtId="166" fontId="22" fillId="0" borderId="0" xfId="30" applyNumberFormat="1" applyFont="1" applyAlignment="1">
      <alignment horizontal="right"/>
    </xf>
    <xf numFmtId="166" fontId="24" fillId="0" borderId="0" xfId="30" applyNumberFormat="1" applyFont="1" applyAlignment="1">
      <alignment horizontal="right"/>
    </xf>
    <xf numFmtId="4" fontId="22" fillId="0" borderId="0" xfId="30" applyNumberFormat="1" applyFont="1" applyAlignment="1">
      <alignment horizontal="right" vertical="center"/>
    </xf>
    <xf numFmtId="166" fontId="24" fillId="0" borderId="4" xfId="30" applyNumberFormat="1" applyFont="1" applyBorder="1" applyAlignment="1">
      <alignment horizontal="right"/>
    </xf>
    <xf numFmtId="0" fontId="22" fillId="0" borderId="0" xfId="30" quotePrefix="1" applyFont="1" applyAlignment="1">
      <alignment horizontal="left"/>
    </xf>
    <xf numFmtId="164" fontId="24" fillId="0" borderId="0" xfId="30" applyNumberFormat="1" applyFont="1" applyAlignment="1">
      <alignment horizontal="right" vertical="center"/>
    </xf>
    <xf numFmtId="4" fontId="25" fillId="0" borderId="0" xfId="30" applyNumberFormat="1" applyFont="1"/>
    <xf numFmtId="166" fontId="22" fillId="0" borderId="4" xfId="30" applyNumberFormat="1" applyFont="1" applyBorder="1" applyAlignment="1">
      <alignment horizontal="right"/>
    </xf>
    <xf numFmtId="0" fontId="19" fillId="0" borderId="0" xfId="30" quotePrefix="1" applyFont="1" applyAlignment="1">
      <alignment horizontal="left"/>
    </xf>
    <xf numFmtId="0" fontId="19" fillId="0" borderId="0" xfId="30" applyFont="1" applyAlignment="1">
      <alignment horizontal="center"/>
    </xf>
    <xf numFmtId="164" fontId="19" fillId="0" borderId="0" xfId="30" applyNumberFormat="1" applyFont="1" applyAlignment="1">
      <alignment horizontal="right" vertical="center"/>
    </xf>
    <xf numFmtId="166" fontId="19" fillId="0" borderId="0" xfId="30" applyNumberFormat="1" applyFont="1" applyAlignment="1">
      <alignment horizontal="right"/>
    </xf>
    <xf numFmtId="4" fontId="26" fillId="0" borderId="0" xfId="30" applyNumberFormat="1" applyFont="1"/>
    <xf numFmtId="0" fontId="27" fillId="0" borderId="0" xfId="30" applyFont="1"/>
    <xf numFmtId="4" fontId="22" fillId="0" borderId="0" xfId="30" applyNumberFormat="1" applyFont="1" applyAlignment="1">
      <alignment horizontal="center"/>
    </xf>
    <xf numFmtId="49" fontId="22" fillId="0" borderId="0" xfId="30" applyNumberFormat="1" applyFont="1" applyAlignment="1">
      <alignment horizontal="left" wrapText="1"/>
    </xf>
    <xf numFmtId="0" fontId="22" fillId="0" borderId="0" xfId="30" applyFont="1" applyAlignment="1">
      <alignment vertical="center"/>
    </xf>
    <xf numFmtId="0" fontId="21" fillId="0" borderId="0" xfId="30" applyFont="1" applyAlignment="1">
      <alignment vertical="center"/>
    </xf>
    <xf numFmtId="0" fontId="21" fillId="0" borderId="0" xfId="30" applyFont="1" applyAlignment="1">
      <alignment horizontal="left" vertical="center"/>
    </xf>
    <xf numFmtId="0" fontId="19" fillId="0" borderId="0" xfId="30" applyFont="1" applyAlignment="1">
      <alignment horizontal="left" vertical="center"/>
    </xf>
    <xf numFmtId="0" fontId="19" fillId="0" borderId="0" xfId="30" applyFont="1" applyAlignment="1">
      <alignment horizontal="right" vertical="center"/>
    </xf>
    <xf numFmtId="0" fontId="22" fillId="0" borderId="0" xfId="30" applyFont="1" applyAlignment="1">
      <alignment horizontal="left" vertical="center"/>
    </xf>
    <xf numFmtId="0" fontId="24" fillId="0" borderId="0" xfId="30" applyFont="1" applyAlignment="1">
      <alignment vertical="center"/>
    </xf>
    <xf numFmtId="4" fontId="24" fillId="0" borderId="0" xfId="30" applyNumberFormat="1" applyFont="1" applyAlignment="1">
      <alignment horizontal="right" vertical="center"/>
    </xf>
    <xf numFmtId="166" fontId="22" fillId="0" borderId="0" xfId="30" applyNumberFormat="1" applyFont="1" applyAlignment="1">
      <alignment horizontal="right" vertical="center"/>
    </xf>
    <xf numFmtId="49" fontId="22" fillId="0" borderId="0" xfId="30" applyNumberFormat="1" applyFont="1" applyAlignment="1">
      <alignment horizontal="left" vertical="center" wrapText="1"/>
    </xf>
    <xf numFmtId="0" fontId="19" fillId="0" borderId="0" xfId="32" applyFont="1" applyAlignment="1">
      <alignment horizontal="center"/>
    </xf>
    <xf numFmtId="0" fontId="21" fillId="0" borderId="0" xfId="30" applyFont="1" applyAlignment="1">
      <alignment horizontal="center"/>
    </xf>
    <xf numFmtId="0" fontId="19" fillId="0" borderId="6" xfId="30" quotePrefix="1" applyFont="1" applyBorder="1" applyAlignment="1">
      <alignment horizontal="center"/>
    </xf>
    <xf numFmtId="0" fontId="21" fillId="0" borderId="0" xfId="26" applyFont="1" applyAlignment="1">
      <alignment horizontal="center" vertical="top" wrapText="1" shrinkToFit="1"/>
    </xf>
    <xf numFmtId="0" fontId="19" fillId="0" borderId="0" xfId="26" applyFont="1" applyAlignment="1">
      <alignment horizontal="center" vertical="top" wrapText="1" shrinkToFit="1"/>
    </xf>
    <xf numFmtId="0" fontId="19" fillId="0" borderId="0" xfId="0" applyFont="1" applyAlignment="1">
      <alignment horizontal="center" vertical="top"/>
    </xf>
    <xf numFmtId="0" fontId="19" fillId="0" borderId="0" xfId="30" applyFont="1" applyAlignment="1">
      <alignment horizontal="center" vertical="top"/>
    </xf>
    <xf numFmtId="0" fontId="21" fillId="0" borderId="0" xfId="30" applyFont="1" applyAlignment="1">
      <alignment horizontal="center" vertical="top"/>
    </xf>
    <xf numFmtId="0" fontId="19" fillId="0" borderId="0" xfId="0" quotePrefix="1" applyFont="1" applyAlignment="1">
      <alignment horizontal="center" vertical="top"/>
    </xf>
    <xf numFmtId="0" fontId="19" fillId="0" borderId="0" xfId="30" quotePrefix="1" applyFont="1" applyAlignment="1">
      <alignment horizontal="center" vertical="top"/>
    </xf>
    <xf numFmtId="0" fontId="19" fillId="0" borderId="0" xfId="30" quotePrefix="1" applyFont="1" applyAlignment="1">
      <alignment horizontal="center" vertical="center"/>
    </xf>
    <xf numFmtId="4" fontId="21" fillId="0" borderId="0" xfId="0" applyNumberFormat="1" applyFont="1" applyAlignment="1">
      <alignment horizontal="center" vertical="top" wrapText="1"/>
    </xf>
    <xf numFmtId="0" fontId="19" fillId="0" borderId="0" xfId="0" applyFont="1" applyAlignment="1">
      <alignment horizontal="center"/>
    </xf>
    <xf numFmtId="4" fontId="21" fillId="0" borderId="0" xfId="0" applyNumberFormat="1" applyFont="1" applyAlignment="1">
      <alignment horizontal="center" vertical="center" wrapText="1"/>
    </xf>
    <xf numFmtId="0" fontId="24" fillId="18" borderId="5" xfId="0" applyFont="1" applyFill="1" applyBorder="1" applyAlignment="1">
      <alignment horizontal="justify" vertical="center" wrapText="1"/>
    </xf>
    <xf numFmtId="0" fontId="24" fillId="18" borderId="5" xfId="0" applyFont="1" applyFill="1" applyBorder="1" applyAlignment="1">
      <alignment horizontal="center" vertical="center" wrapText="1"/>
    </xf>
    <xf numFmtId="4" fontId="24" fillId="18" borderId="5" xfId="0" applyNumberFormat="1" applyFont="1" applyFill="1" applyBorder="1" applyAlignment="1">
      <alignment horizontal="center" vertical="center"/>
    </xf>
    <xf numFmtId="0" fontId="19" fillId="0" borderId="0" xfId="30" applyFont="1" applyAlignment="1">
      <alignment vertical="center"/>
    </xf>
    <xf numFmtId="0" fontId="19" fillId="0" borderId="0" xfId="30" applyFont="1" applyAlignment="1">
      <alignment horizontal="center" vertical="center"/>
    </xf>
    <xf numFmtId="49" fontId="19" fillId="0" borderId="0" xfId="30" applyNumberFormat="1" applyFont="1" applyAlignment="1">
      <alignment horizontal="left" vertical="center" wrapText="1"/>
    </xf>
    <xf numFmtId="4" fontId="19" fillId="0" borderId="0" xfId="30" applyNumberFormat="1" applyFont="1" applyAlignment="1">
      <alignment horizontal="right" vertical="center"/>
    </xf>
    <xf numFmtId="4" fontId="19" fillId="0" borderId="0" xfId="29" applyNumberFormat="1" applyFont="1" applyAlignment="1">
      <alignment horizontal="right" vertical="center"/>
    </xf>
    <xf numFmtId="9" fontId="19" fillId="0" borderId="0" xfId="30" applyNumberFormat="1" applyFont="1" applyAlignment="1">
      <alignment horizontal="left" vertical="center"/>
    </xf>
    <xf numFmtId="0" fontId="24" fillId="0" borderId="4" xfId="30" quotePrefix="1" applyFont="1" applyBorder="1" applyAlignment="1">
      <alignment horizontal="center" vertical="center"/>
    </xf>
    <xf numFmtId="49" fontId="24" fillId="18" borderId="4" xfId="30" applyNumberFormat="1" applyFont="1" applyFill="1" applyBorder="1" applyAlignment="1">
      <alignment horizontal="left" vertical="center" wrapText="1"/>
    </xf>
    <xf numFmtId="0" fontId="24" fillId="18" borderId="4" xfId="30" applyFont="1" applyFill="1" applyBorder="1" applyAlignment="1">
      <alignment horizontal="left" vertical="center"/>
    </xf>
    <xf numFmtId="4" fontId="24" fillId="18" borderId="4" xfId="30" applyNumberFormat="1" applyFont="1" applyFill="1" applyBorder="1" applyAlignment="1">
      <alignment horizontal="right" vertical="center"/>
    </xf>
    <xf numFmtId="4" fontId="28" fillId="18" borderId="4" xfId="30" applyNumberFormat="1" applyFont="1" applyFill="1" applyBorder="1" applyAlignment="1">
      <alignment horizontal="right" vertical="center"/>
    </xf>
    <xf numFmtId="0" fontId="24" fillId="0" borderId="0" xfId="30" applyFont="1" applyAlignment="1">
      <alignment horizontal="center" vertical="center"/>
    </xf>
    <xf numFmtId="0" fontId="22" fillId="18" borderId="6" xfId="26" applyFont="1" applyFill="1" applyBorder="1" applyAlignment="1">
      <alignment horizontal="center" vertical="center" wrapText="1" shrinkToFit="1"/>
    </xf>
    <xf numFmtId="0" fontId="21" fillId="0" borderId="0" xfId="30" applyFont="1" applyAlignment="1">
      <alignment horizontal="left" vertical="top" wrapText="1"/>
    </xf>
    <xf numFmtId="0" fontId="19" fillId="0" borderId="6" xfId="30" applyFont="1" applyBorder="1"/>
    <xf numFmtId="0" fontId="19" fillId="0" borderId="6" xfId="30" applyFont="1" applyBorder="1" applyAlignment="1">
      <alignment horizontal="center"/>
    </xf>
    <xf numFmtId="4" fontId="19" fillId="0" borderId="6" xfId="30" applyNumberFormat="1" applyFont="1" applyBorder="1" applyAlignment="1">
      <alignment horizontal="center"/>
    </xf>
    <xf numFmtId="4" fontId="19" fillId="0" borderId="6" xfId="31" applyNumberFormat="1" applyFont="1" applyBorder="1" applyAlignment="1">
      <alignment horizontal="center"/>
    </xf>
    <xf numFmtId="0" fontId="22" fillId="18" borderId="6" xfId="26" applyFont="1" applyFill="1" applyBorder="1" applyAlignment="1">
      <alignment horizontal="left" vertical="center" wrapText="1"/>
    </xf>
    <xf numFmtId="0" fontId="19" fillId="0" borderId="0" xfId="26" applyFont="1" applyAlignment="1">
      <alignment vertical="top" wrapText="1"/>
    </xf>
    <xf numFmtId="4" fontId="19" fillId="0" borderId="0" xfId="26" applyNumberFormat="1" applyFont="1" applyAlignment="1">
      <alignment vertical="top" wrapText="1"/>
    </xf>
    <xf numFmtId="0" fontId="19" fillId="0" borderId="0" xfId="26" applyFont="1" applyAlignment="1">
      <alignment horizontal="right" wrapText="1"/>
    </xf>
    <xf numFmtId="4" fontId="19" fillId="0" borderId="0" xfId="26" applyNumberFormat="1" applyFont="1" applyAlignment="1">
      <alignment wrapText="1"/>
    </xf>
    <xf numFmtId="4" fontId="19" fillId="0" borderId="0" xfId="26" applyNumberFormat="1" applyFont="1" applyAlignment="1" applyProtection="1">
      <alignment wrapText="1"/>
      <protection locked="0"/>
    </xf>
    <xf numFmtId="0" fontId="19" fillId="0" borderId="0" xfId="26" applyFont="1" applyAlignment="1">
      <alignment wrapText="1"/>
    </xf>
    <xf numFmtId="0" fontId="30" fillId="0" borderId="0" xfId="26" applyFont="1" applyAlignment="1">
      <alignment horizontal="left" vertical="top" wrapText="1"/>
    </xf>
    <xf numFmtId="4" fontId="19" fillId="0" borderId="0" xfId="0" applyNumberFormat="1" applyFont="1" applyAlignment="1">
      <alignment horizontal="right"/>
    </xf>
    <xf numFmtId="4" fontId="19" fillId="0" borderId="0" xfId="26" applyNumberFormat="1" applyFont="1" applyAlignment="1" applyProtection="1">
      <alignment vertical="center" wrapText="1"/>
      <protection locked="0"/>
    </xf>
    <xf numFmtId="4" fontId="19" fillId="0" borderId="0" xfId="26" applyNumberFormat="1" applyFont="1" applyAlignment="1">
      <alignment vertical="center" wrapText="1"/>
    </xf>
    <xf numFmtId="0" fontId="19" fillId="0" borderId="0" xfId="26" applyFont="1" applyAlignment="1">
      <alignment vertical="center" wrapText="1"/>
    </xf>
    <xf numFmtId="49" fontId="19" fillId="0" borderId="0" xfId="0" applyNumberFormat="1" applyFont="1" applyAlignment="1">
      <alignment horizontal="left" vertical="top" wrapText="1"/>
    </xf>
    <xf numFmtId="0" fontId="19" fillId="0" borderId="0" xfId="0" applyFont="1"/>
    <xf numFmtId="0" fontId="19" fillId="0" borderId="0" xfId="0" applyFont="1" applyAlignment="1">
      <alignment vertical="center"/>
    </xf>
    <xf numFmtId="0" fontId="19" fillId="0" borderId="0" xfId="30" applyFont="1" applyAlignment="1">
      <alignment horizontal="left" vertical="top" wrapText="1"/>
    </xf>
    <xf numFmtId="0" fontId="31" fillId="0" borderId="0" xfId="0" applyFont="1"/>
    <xf numFmtId="4" fontId="31" fillId="0" borderId="0" xfId="0" applyNumberFormat="1" applyFont="1" applyAlignment="1">
      <alignment horizontal="right"/>
    </xf>
    <xf numFmtId="0" fontId="19" fillId="0" borderId="4" xfId="30" applyFont="1" applyBorder="1" applyAlignment="1">
      <alignment horizontal="left" vertical="top" wrapText="1"/>
    </xf>
    <xf numFmtId="0" fontId="19" fillId="0" borderId="4" xfId="0" applyFont="1" applyBorder="1"/>
    <xf numFmtId="4" fontId="19" fillId="0" borderId="4" xfId="0" applyNumberFormat="1" applyFont="1" applyBorder="1" applyAlignment="1">
      <alignment horizontal="right"/>
    </xf>
    <xf numFmtId="0" fontId="19" fillId="0" borderId="0" xfId="32" applyFont="1"/>
    <xf numFmtId="0" fontId="29" fillId="0" borderId="0" xfId="32" applyFont="1"/>
    <xf numFmtId="0" fontId="19" fillId="0" borderId="0" xfId="0" applyFont="1" applyAlignment="1">
      <alignment horizontal="right"/>
    </xf>
    <xf numFmtId="0" fontId="19" fillId="0" borderId="0" xfId="0" applyFont="1" applyAlignment="1">
      <alignment horizontal="left"/>
    </xf>
    <xf numFmtId="0" fontId="19" fillId="0" borderId="0" xfId="33" applyFont="1" applyAlignment="1">
      <alignment vertical="top" wrapText="1"/>
    </xf>
    <xf numFmtId="49" fontId="19" fillId="0" borderId="0" xfId="30" applyNumberFormat="1" applyFont="1" applyAlignment="1">
      <alignment horizontal="left" vertical="top" wrapText="1"/>
    </xf>
    <xf numFmtId="4" fontId="19" fillId="0" borderId="0" xfId="29" applyNumberFormat="1" applyFont="1" applyAlignment="1">
      <alignment horizontal="right"/>
    </xf>
    <xf numFmtId="0" fontId="19" fillId="0" borderId="0" xfId="30" applyFont="1" applyAlignment="1">
      <alignment vertical="top" wrapText="1"/>
    </xf>
    <xf numFmtId="0" fontId="27" fillId="0" borderId="0" xfId="0" applyFont="1" applyAlignment="1">
      <alignment horizontal="center" vertical="center" wrapText="1"/>
    </xf>
    <xf numFmtId="4" fontId="27" fillId="0" borderId="0" xfId="0" applyNumberFormat="1" applyFont="1" applyAlignment="1">
      <alignment horizontal="center" vertical="center"/>
    </xf>
    <xf numFmtId="4" fontId="27" fillId="0" borderId="0" xfId="0" applyNumberFormat="1" applyFont="1" applyAlignment="1">
      <alignment horizontal="right" vertic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4" fontId="19" fillId="0" borderId="0" xfId="0" applyNumberFormat="1" applyFont="1" applyAlignment="1">
      <alignment horizontal="center" vertical="center"/>
    </xf>
    <xf numFmtId="4" fontId="19" fillId="0" borderId="0" xfId="0" applyNumberFormat="1" applyFont="1" applyAlignment="1">
      <alignment horizontal="right" vertical="center"/>
    </xf>
    <xf numFmtId="0" fontId="32"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center" vertical="top" wrapText="1"/>
    </xf>
    <xf numFmtId="0" fontId="19" fillId="0" borderId="0" xfId="0" applyFont="1" applyAlignment="1">
      <alignment horizontal="left" wrapText="1"/>
    </xf>
    <xf numFmtId="0" fontId="19" fillId="0" borderId="0" xfId="0" applyFont="1" applyAlignment="1">
      <alignment horizontal="center" wrapText="1"/>
    </xf>
    <xf numFmtId="0" fontId="32" fillId="0" borderId="0" xfId="0" applyFont="1" applyAlignment="1">
      <alignment horizontal="justify" vertical="top" wrapText="1"/>
    </xf>
    <xf numFmtId="0" fontId="19" fillId="0" borderId="0" xfId="0" applyFont="1" applyAlignment="1">
      <alignment vertical="top"/>
    </xf>
    <xf numFmtId="0" fontId="32" fillId="0" borderId="0" xfId="0" applyFont="1" applyAlignment="1">
      <alignment horizontal="center" vertical="top" wrapText="1"/>
    </xf>
    <xf numFmtId="0" fontId="19" fillId="18" borderId="5" xfId="30" applyFont="1" applyFill="1" applyBorder="1" applyAlignment="1">
      <alignment vertical="top" wrapText="1"/>
    </xf>
    <xf numFmtId="0" fontId="19" fillId="18" borderId="5" xfId="30" applyFont="1" applyFill="1" applyBorder="1" applyAlignment="1">
      <alignment horizontal="left"/>
    </xf>
    <xf numFmtId="4" fontId="19" fillId="18" borderId="5" xfId="30" applyNumberFormat="1" applyFont="1" applyFill="1" applyBorder="1" applyAlignment="1">
      <alignment horizontal="right" vertical="center"/>
    </xf>
    <xf numFmtId="0" fontId="19" fillId="0" borderId="4" xfId="26" applyFont="1" applyBorder="1" applyAlignment="1">
      <alignment wrapText="1"/>
    </xf>
    <xf numFmtId="4" fontId="19" fillId="0" borderId="4" xfId="26" applyNumberFormat="1" applyFont="1" applyBorder="1" applyAlignment="1">
      <alignment wrapText="1"/>
    </xf>
    <xf numFmtId="0" fontId="22" fillId="0" borderId="0" xfId="30" applyFont="1" applyAlignment="1">
      <alignment vertical="center" wrapText="1"/>
    </xf>
    <xf numFmtId="0" fontId="22" fillId="18" borderId="6" xfId="30" applyFont="1" applyFill="1" applyBorder="1" applyAlignment="1">
      <alignment horizontal="center" vertical="center"/>
    </xf>
    <xf numFmtId="0" fontId="22" fillId="18" borderId="6" xfId="30" applyFont="1" applyFill="1" applyBorder="1" applyAlignment="1">
      <alignment vertical="center" wrapText="1"/>
    </xf>
    <xf numFmtId="49" fontId="22" fillId="0" borderId="0" xfId="32" applyNumberFormat="1" applyFont="1" applyAlignment="1">
      <alignment vertical="center" wrapText="1"/>
    </xf>
    <xf numFmtId="0" fontId="22" fillId="18" borderId="6" xfId="32" applyFont="1" applyFill="1" applyBorder="1" applyAlignment="1">
      <alignment horizontal="center" vertical="center"/>
    </xf>
    <xf numFmtId="49" fontId="22" fillId="18" borderId="6" xfId="32" applyNumberFormat="1" applyFont="1" applyFill="1" applyBorder="1" applyAlignment="1">
      <alignment vertical="center" wrapText="1"/>
    </xf>
    <xf numFmtId="0" fontId="24" fillId="0" borderId="0" xfId="30" quotePrefix="1" applyFont="1" applyAlignment="1">
      <alignment horizontal="center" vertical="center"/>
    </xf>
    <xf numFmtId="49" fontId="24" fillId="18" borderId="0" xfId="30" applyNumberFormat="1" applyFont="1" applyFill="1" applyAlignment="1">
      <alignment horizontal="left" vertical="center" wrapText="1"/>
    </xf>
    <xf numFmtId="0" fontId="24" fillId="18" borderId="0" xfId="30" applyFont="1" applyFill="1" applyAlignment="1">
      <alignment horizontal="left" vertical="center"/>
    </xf>
    <xf numFmtId="4" fontId="24" fillId="18" borderId="0" xfId="30" applyNumberFormat="1" applyFont="1" applyFill="1" applyAlignment="1">
      <alignment horizontal="right" vertical="center"/>
    </xf>
    <xf numFmtId="4" fontId="28" fillId="18" borderId="0" xfId="30" applyNumberFormat="1" applyFont="1" applyFill="1" applyAlignment="1">
      <alignment horizontal="right" vertical="center"/>
    </xf>
    <xf numFmtId="4" fontId="28" fillId="18" borderId="0" xfId="29" applyNumberFormat="1" applyFont="1" applyFill="1" applyAlignment="1">
      <alignment horizontal="right" vertical="center"/>
    </xf>
    <xf numFmtId="0" fontId="22" fillId="18" borderId="6" xfId="30" quotePrefix="1" applyFont="1" applyFill="1" applyBorder="1" applyAlignment="1">
      <alignment horizontal="center" vertical="center"/>
    </xf>
    <xf numFmtId="49" fontId="22" fillId="18" borderId="6" xfId="30" applyNumberFormat="1" applyFont="1" applyFill="1" applyBorder="1" applyAlignment="1">
      <alignment horizontal="left" vertical="center" wrapText="1"/>
    </xf>
    <xf numFmtId="0" fontId="22" fillId="0" borderId="0" xfId="30" quotePrefix="1" applyFont="1" applyAlignment="1">
      <alignment horizontal="center" vertical="center"/>
    </xf>
    <xf numFmtId="4" fontId="28" fillId="18" borderId="4" xfId="29" applyNumberFormat="1" applyFont="1" applyFill="1" applyBorder="1" applyAlignment="1">
      <alignment horizontal="right" vertical="center"/>
    </xf>
    <xf numFmtId="4" fontId="27" fillId="18" borderId="6" xfId="0" applyNumberFormat="1" applyFont="1" applyFill="1" applyBorder="1" applyAlignment="1">
      <alignment horizontal="center" vertical="top" wrapText="1"/>
    </xf>
    <xf numFmtId="0" fontId="27" fillId="18" borderId="6" xfId="0" applyFont="1" applyFill="1" applyBorder="1" applyAlignment="1">
      <alignment horizontal="justify" vertical="center" wrapText="1"/>
    </xf>
    <xf numFmtId="0" fontId="27" fillId="0" borderId="0" xfId="0" applyFont="1" applyAlignment="1">
      <alignment vertical="center"/>
    </xf>
    <xf numFmtId="4" fontId="28" fillId="18" borderId="5" xfId="30" applyNumberFormat="1" applyFont="1" applyFill="1" applyBorder="1" applyAlignment="1">
      <alignment horizontal="right" vertical="center"/>
    </xf>
    <xf numFmtId="4" fontId="28" fillId="18" borderId="5" xfId="0" applyNumberFormat="1" applyFont="1" applyFill="1" applyBorder="1" applyAlignment="1">
      <alignment horizontal="right" vertical="center"/>
    </xf>
    <xf numFmtId="0" fontId="24" fillId="0" borderId="4" xfId="30" applyFont="1" applyBorder="1" applyAlignment="1">
      <alignment horizontal="center" vertical="top"/>
    </xf>
    <xf numFmtId="0" fontId="28" fillId="18" borderId="4" xfId="30" applyFont="1" applyFill="1" applyBorder="1" applyAlignment="1">
      <alignment horizontal="right" vertical="center" wrapText="1"/>
    </xf>
    <xf numFmtId="0" fontId="28" fillId="18" borderId="4" xfId="0" applyFont="1" applyFill="1" applyBorder="1" applyAlignment="1">
      <alignment horizontal="right" vertical="center"/>
    </xf>
    <xf numFmtId="4" fontId="28" fillId="18" borderId="4" xfId="0" applyNumberFormat="1" applyFont="1" applyFill="1" applyBorder="1" applyAlignment="1">
      <alignment horizontal="right" vertical="center"/>
    </xf>
    <xf numFmtId="0" fontId="21" fillId="0" borderId="4" xfId="26" applyFont="1" applyBorder="1" applyAlignment="1">
      <alignment horizontal="center" vertical="center" wrapText="1" shrinkToFit="1"/>
    </xf>
    <xf numFmtId="9" fontId="19" fillId="0" borderId="0" xfId="30" applyNumberFormat="1" applyFont="1" applyAlignment="1">
      <alignment horizontal="left"/>
    </xf>
    <xf numFmtId="0" fontId="19" fillId="0" borderId="0" xfId="25" applyFont="1"/>
    <xf numFmtId="0" fontId="21" fillId="0" borderId="0" xfId="25" applyFont="1" applyAlignment="1">
      <alignment vertical="top" wrapText="1"/>
    </xf>
    <xf numFmtId="0" fontId="19" fillId="0" borderId="0" xfId="25" applyFont="1" applyAlignment="1">
      <alignment vertical="top" wrapText="1"/>
    </xf>
    <xf numFmtId="0" fontId="34" fillId="0" borderId="0" xfId="25" applyFont="1" applyAlignment="1">
      <alignment vertical="top" wrapText="1"/>
    </xf>
    <xf numFmtId="49" fontId="19" fillId="0" borderId="0" xfId="44" applyNumberFormat="1" applyFont="1" applyAlignment="1">
      <alignment horizontal="left" vertical="top" wrapText="1"/>
    </xf>
    <xf numFmtId="4" fontId="24" fillId="0" borderId="0" xfId="30" applyNumberFormat="1" applyFont="1"/>
    <xf numFmtId="166" fontId="22" fillId="0" borderId="4" xfId="30" applyNumberFormat="1" applyFont="1" applyBorder="1" applyAlignment="1">
      <alignment horizontal="right" vertical="center"/>
    </xf>
    <xf numFmtId="4" fontId="22" fillId="0" borderId="4" xfId="30" applyNumberFormat="1" applyFont="1" applyBorder="1" applyAlignment="1">
      <alignment horizontal="right" vertical="center"/>
    </xf>
    <xf numFmtId="4" fontId="22" fillId="0" borderId="4" xfId="30" applyNumberFormat="1" applyFont="1" applyBorder="1"/>
    <xf numFmtId="0" fontId="22" fillId="0" borderId="0" xfId="30" applyFont="1" applyAlignment="1">
      <alignment horizontal="center" vertical="center"/>
    </xf>
    <xf numFmtId="0" fontId="19" fillId="0" borderId="4" xfId="30" applyFont="1" applyBorder="1"/>
    <xf numFmtId="4" fontId="19" fillId="0" borderId="4" xfId="30" applyNumberFormat="1" applyFont="1" applyBorder="1"/>
    <xf numFmtId="4" fontId="20" fillId="0" borderId="4" xfId="30" applyNumberFormat="1" applyFont="1" applyBorder="1"/>
    <xf numFmtId="0" fontId="19" fillId="0" borderId="4" xfId="30" applyFont="1" applyBorder="1" applyAlignment="1">
      <alignment horizontal="left"/>
    </xf>
    <xf numFmtId="0" fontId="19" fillId="0" borderId="4" xfId="30" applyFont="1" applyBorder="1" applyAlignment="1">
      <alignment horizontal="right"/>
    </xf>
    <xf numFmtId="4" fontId="19" fillId="0" borderId="4" xfId="30" applyNumberFormat="1" applyFont="1" applyBorder="1" applyAlignment="1">
      <alignment horizontal="right"/>
    </xf>
    <xf numFmtId="4" fontId="20" fillId="0" borderId="4" xfId="30" applyNumberFormat="1" applyFont="1" applyBorder="1" applyAlignment="1">
      <alignment horizontal="center"/>
    </xf>
    <xf numFmtId="17" fontId="24" fillId="0" borderId="0" xfId="30" applyNumberFormat="1" applyFont="1"/>
    <xf numFmtId="49" fontId="24" fillId="0" borderId="0" xfId="30" applyNumberFormat="1" applyFont="1"/>
    <xf numFmtId="0" fontId="35" fillId="0" borderId="0" xfId="25" applyFont="1" applyAlignment="1">
      <alignment horizontal="center" vertical="top" wrapText="1"/>
    </xf>
    <xf numFmtId="0" fontId="36" fillId="0" borderId="0" xfId="25" applyFont="1" applyAlignment="1">
      <alignment horizontal="center"/>
    </xf>
    <xf numFmtId="16" fontId="19" fillId="0" borderId="0" xfId="26" applyNumberFormat="1" applyFont="1" applyAlignment="1">
      <alignment horizontal="center" vertical="top" wrapText="1" shrinkToFit="1"/>
    </xf>
    <xf numFmtId="4" fontId="26" fillId="0" borderId="4" xfId="30" applyNumberFormat="1" applyFont="1" applyBorder="1"/>
    <xf numFmtId="0" fontId="38" fillId="0" borderId="0" xfId="30" applyFont="1" applyAlignment="1">
      <alignment horizontal="center"/>
    </xf>
    <xf numFmtId="49" fontId="22" fillId="0" borderId="0" xfId="30" applyNumberFormat="1" applyFont="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3" fillId="0" borderId="0" xfId="30" applyFont="1" applyAlignment="1">
      <alignment horizontal="center"/>
    </xf>
    <xf numFmtId="0" fontId="32" fillId="0" borderId="0" xfId="0" applyFont="1" applyAlignment="1">
      <alignment horizontal="left" vertical="top" wrapText="1"/>
    </xf>
    <xf numFmtId="0" fontId="28" fillId="18" borderId="4" xfId="26" applyFont="1" applyFill="1" applyBorder="1" applyAlignment="1">
      <alignment horizontal="right" vertical="center" wrapText="1"/>
    </xf>
    <xf numFmtId="0" fontId="19" fillId="0" borderId="0" xfId="0" applyFont="1" applyAlignment="1">
      <alignment horizontal="left" vertical="top" wrapText="1"/>
    </xf>
    <xf numFmtId="0" fontId="19" fillId="0" borderId="0" xfId="0" applyFont="1" applyAlignment="1">
      <alignment horizontal="left" wrapText="1"/>
    </xf>
    <xf numFmtId="0" fontId="33" fillId="0" borderId="0" xfId="0" applyFont="1" applyAlignment="1">
      <alignment horizontal="left" vertical="top" wrapText="1"/>
    </xf>
    <xf numFmtId="49" fontId="19" fillId="0" borderId="0" xfId="0" applyNumberFormat="1" applyFont="1" applyAlignment="1">
      <alignment horizontal="left" vertical="top" wrapText="1"/>
    </xf>
    <xf numFmtId="0" fontId="19" fillId="0" borderId="0" xfId="30" applyFont="1" applyAlignment="1">
      <alignment horizontal="left" vertical="top" wrapText="1"/>
    </xf>
    <xf numFmtId="0" fontId="27" fillId="18" borderId="6" xfId="0" applyFont="1" applyFill="1" applyBorder="1" applyAlignment="1">
      <alignment horizontal="left" vertical="center"/>
    </xf>
    <xf numFmtId="0" fontId="19" fillId="0" borderId="0" xfId="26" applyFont="1" applyAlignment="1">
      <alignment horizontal="left" vertical="top" wrapText="1"/>
    </xf>
  </cellXfs>
  <cellStyles count="45">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Dobro" xfId="22" xr:uid="{00000000-0005-0000-0000-000012000000}"/>
    <cellStyle name="Element-delo" xfId="19" xr:uid="{00000000-0005-0000-0000-000013000000}"/>
    <cellStyle name="Element-delo 5" xfId="20" xr:uid="{00000000-0005-0000-0000-000014000000}"/>
    <cellStyle name="Element-delo_HTZ IP 164 srednja zdravstvena šola Celje ci1151-1, BZ500+..." xfId="21" xr:uid="{00000000-0005-0000-0000-000015000000}"/>
    <cellStyle name="Hiperpovezava 2" xfId="23" xr:uid="{00000000-0005-0000-0000-000016000000}"/>
    <cellStyle name="Izhod" xfId="37" xr:uid="{00000000-0005-0000-0000-000017000000}"/>
    <cellStyle name="Naslov" xfId="40" xr:uid="{00000000-0005-0000-0000-000018000000}"/>
    <cellStyle name="Naslov 5" xfId="24" xr:uid="{00000000-0005-0000-0000-000019000000}"/>
    <cellStyle name="Navadno" xfId="0" builtinId="0"/>
    <cellStyle name="Navadno 2" xfId="25" xr:uid="{00000000-0005-0000-0000-00001A000000}"/>
    <cellStyle name="Navadno 3" xfId="26" xr:uid="{00000000-0005-0000-0000-00001B000000}"/>
    <cellStyle name="Navadno 4" xfId="27" xr:uid="{00000000-0005-0000-0000-00001C000000}"/>
    <cellStyle name="Navadno 5" xfId="28" xr:uid="{00000000-0005-0000-0000-00001D000000}"/>
    <cellStyle name="Navadno_3I-  vrtec Dobrna" xfId="29" xr:uid="{00000000-0005-0000-0000-00001E000000}"/>
    <cellStyle name="Navadno_ARREA- koča Ruše-rušitve" xfId="44" xr:uid="{00000000-0005-0000-0000-00001F000000}"/>
    <cellStyle name="Navadno_KALAMAR-PSO GREGORČIČEVA MS-16.11.04" xfId="30" xr:uid="{00000000-0005-0000-0000-000020000000}"/>
    <cellStyle name="Navadno_KALAMAR-PSO GREGORČIČEVA MS-16.11.04_3I- vrtec Dobrna ključ" xfId="31" xr:uid="{00000000-0005-0000-0000-000021000000}"/>
    <cellStyle name="Navadno_PROJEKTA gradbena jama komenda marec 2009 in avgust 10" xfId="32" xr:uid="{00000000-0005-0000-0000-000022000000}"/>
    <cellStyle name="Navadno_STENE IN STROPOVI" xfId="33" xr:uid="{00000000-0005-0000-0000-000023000000}"/>
    <cellStyle name="Normal 2" xfId="34" xr:uid="{00000000-0005-0000-0000-000025000000}"/>
    <cellStyle name="Normal 3" xfId="35" xr:uid="{00000000-0005-0000-0000-000026000000}"/>
    <cellStyle name="Normal 4" xfId="36" xr:uid="{00000000-0005-0000-0000-000027000000}"/>
    <cellStyle name="Opozorilo" xfId="43" xr:uid="{00000000-0005-0000-0000-000028000000}"/>
    <cellStyle name="PRVA VRSTA Element delo 2" xfId="38" xr:uid="{00000000-0005-0000-0000-000029000000}"/>
    <cellStyle name="Slog 1" xfId="39" xr:uid="{00000000-0005-0000-0000-00002A000000}"/>
    <cellStyle name="Valuta 2" xfId="41" xr:uid="{00000000-0005-0000-0000-00002B000000}"/>
    <cellStyle name="Vejica 2" xfId="42"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vnizavodljubljanskigr-my.sharepoint.com/Users/Dell/Documents/Popisi/BIPA-&#268;RNU&#352;KI%20BAJER%20kon&#269;ni%20popisi%2030.4.2012/2-crnuski%20bajer_arh_klet_pzi_26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AVNA REKAPITULACIJA"/>
      <sheetName val="REKAPITULACIJA GR.+OB. DELA"/>
      <sheetName val="ZEM.D.+pripr.dela-temeljenje"/>
      <sheetName val="GLOBOKO TEMELJENJE"/>
      <sheetName val="BETONSKA DELA (2)"/>
      <sheetName val="ZIDARSKA DELA (2)"/>
      <sheetName val="TESARSKA DELA (2)"/>
      <sheetName val="ZEM.D.+pripr.dela"/>
      <sheetName val="BETONSKA DELA"/>
      <sheetName val="ZIDARSKA DELA"/>
      <sheetName val="TESARSKA DELA"/>
      <sheetName val="NEPREDVIDENA GR.DELA"/>
      <sheetName val="KLJUČAVNIČARSKA DELA"/>
      <sheetName val="KERAMIČARSKA DELA"/>
      <sheetName val="PODOPOLAGALSKA DELA"/>
      <sheetName val="OKNA,VRATA"/>
      <sheetName val="SLIKOPLESKARSKA DELA"/>
      <sheetName val="NEPREDVIDENA OB. DELA"/>
      <sheetName val="STENE IN STROPOVI"/>
      <sheetName val="FASADA V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L42"/>
  <sheetViews>
    <sheetView zoomScaleNormal="100" zoomScaleSheetLayoutView="115" workbookViewId="0">
      <selection activeCell="H35" sqref="H35"/>
    </sheetView>
  </sheetViews>
  <sheetFormatPr defaultColWidth="9.140625" defaultRowHeight="12.75"/>
  <cols>
    <col min="1" max="1" width="9.140625" style="1"/>
    <col min="2" max="2" width="4.5703125" style="1" customWidth="1"/>
    <col min="3" max="3" width="10.140625" style="1" bestFit="1" customWidth="1"/>
    <col min="4" max="4" width="10.7109375" style="1" customWidth="1"/>
    <col min="5" max="5" width="6.42578125" style="1" customWidth="1"/>
    <col min="6" max="6" width="3.28515625" style="1" customWidth="1"/>
    <col min="7" max="7" width="17.5703125" style="2" customWidth="1"/>
    <col min="8" max="8" width="18.5703125" style="3" customWidth="1"/>
    <col min="9" max="16384" width="9.140625" style="1"/>
  </cols>
  <sheetData>
    <row r="3" spans="1:12">
      <c r="C3" s="167"/>
      <c r="D3" s="167"/>
      <c r="E3" s="167"/>
      <c r="F3" s="167"/>
      <c r="G3" s="168"/>
      <c r="H3" s="169"/>
    </row>
    <row r="5" spans="1:12" ht="16.5">
      <c r="A5" s="4"/>
      <c r="B5" s="5"/>
      <c r="C5" s="17" t="s">
        <v>59</v>
      </c>
      <c r="D5" s="12"/>
      <c r="E5" s="12" t="s">
        <v>58</v>
      </c>
      <c r="F5" s="12"/>
      <c r="G5" s="17"/>
      <c r="H5" s="6"/>
      <c r="I5" s="7"/>
      <c r="L5" s="9"/>
    </row>
    <row r="6" spans="1:12" ht="16.5">
      <c r="A6" s="10"/>
      <c r="C6" s="10"/>
      <c r="E6" s="15" t="s">
        <v>142</v>
      </c>
      <c r="G6" s="10"/>
      <c r="H6" s="9"/>
      <c r="I6" s="11"/>
      <c r="L6" s="9"/>
    </row>
    <row r="7" spans="1:12">
      <c r="A7" s="10"/>
      <c r="C7" s="10"/>
      <c r="G7" s="10"/>
      <c r="H7" s="9"/>
      <c r="I7" s="11"/>
      <c r="L7" s="9"/>
    </row>
    <row r="8" spans="1:12">
      <c r="A8" s="10"/>
      <c r="C8" s="10"/>
      <c r="G8" s="10"/>
      <c r="H8" s="9"/>
      <c r="I8" s="11"/>
      <c r="L8" s="9"/>
    </row>
    <row r="9" spans="1:12" ht="18.75">
      <c r="A9" s="10"/>
      <c r="C9" s="17" t="s">
        <v>4</v>
      </c>
      <c r="E9" s="33" t="s">
        <v>25</v>
      </c>
      <c r="G9" s="10"/>
      <c r="H9" s="9"/>
      <c r="I9" s="11"/>
      <c r="L9" s="9"/>
    </row>
    <row r="10" spans="1:12" ht="18">
      <c r="A10" s="10"/>
      <c r="C10" s="10"/>
      <c r="E10" s="33" t="s">
        <v>60</v>
      </c>
      <c r="G10" s="10"/>
      <c r="H10" s="9"/>
      <c r="I10" s="11"/>
      <c r="L10" s="9"/>
    </row>
    <row r="11" spans="1:12" s="5" customFormat="1">
      <c r="A11" s="4"/>
      <c r="C11" s="4"/>
      <c r="G11" s="4"/>
      <c r="H11" s="6"/>
      <c r="I11" s="7"/>
      <c r="L11" s="6"/>
    </row>
    <row r="12" spans="1:12" s="5" customFormat="1">
      <c r="A12" s="4"/>
      <c r="C12" s="4"/>
      <c r="G12" s="4"/>
      <c r="H12" s="6"/>
      <c r="I12" s="7"/>
      <c r="L12" s="6"/>
    </row>
    <row r="13" spans="1:12" ht="16.5">
      <c r="A13" s="10"/>
      <c r="C13" s="17" t="s">
        <v>5</v>
      </c>
      <c r="E13" s="175" t="s">
        <v>143</v>
      </c>
      <c r="G13" s="10"/>
      <c r="H13" s="9"/>
      <c r="I13" s="11"/>
      <c r="L13" s="9"/>
    </row>
    <row r="14" spans="1:12">
      <c r="A14" s="10"/>
      <c r="C14" s="10"/>
      <c r="G14" s="10"/>
      <c r="H14" s="9"/>
      <c r="I14" s="11"/>
      <c r="L14" s="9"/>
    </row>
    <row r="15" spans="1:12" ht="16.5">
      <c r="A15" s="10"/>
      <c r="C15" s="17" t="s">
        <v>6</v>
      </c>
      <c r="E15" s="174" t="s">
        <v>61</v>
      </c>
      <c r="G15" s="10"/>
      <c r="H15" s="9"/>
      <c r="I15" s="11"/>
      <c r="L15" s="9"/>
    </row>
    <row r="16" spans="1:12">
      <c r="A16" s="10"/>
      <c r="B16" s="167"/>
      <c r="C16" s="167"/>
      <c r="D16" s="167"/>
      <c r="E16" s="170"/>
      <c r="F16" s="171"/>
      <c r="G16" s="172"/>
      <c r="H16" s="173"/>
      <c r="I16" s="9"/>
      <c r="L16" s="9"/>
    </row>
    <row r="17" spans="1:12">
      <c r="A17" s="10"/>
      <c r="E17" s="10"/>
      <c r="F17" s="9"/>
      <c r="G17" s="11"/>
      <c r="H17" s="8"/>
      <c r="I17" s="9"/>
      <c r="L17" s="9"/>
    </row>
    <row r="18" spans="1:12">
      <c r="A18" s="10"/>
      <c r="E18" s="10"/>
      <c r="F18" s="9"/>
      <c r="G18" s="11"/>
      <c r="H18" s="8"/>
      <c r="I18" s="9"/>
      <c r="L18" s="9"/>
    </row>
    <row r="19" spans="1:12" ht="27">
      <c r="A19" s="10"/>
      <c r="D19" s="180" t="s">
        <v>188</v>
      </c>
      <c r="E19" s="180"/>
      <c r="F19" s="180"/>
      <c r="G19" s="180"/>
      <c r="H19" s="8"/>
      <c r="I19" s="9"/>
      <c r="L19" s="9"/>
    </row>
    <row r="20" spans="1:12">
      <c r="A20" s="10"/>
      <c r="E20" s="10"/>
      <c r="F20" s="9"/>
      <c r="G20" s="11"/>
      <c r="H20" s="8"/>
      <c r="I20" s="9"/>
      <c r="L20" s="9"/>
    </row>
    <row r="21" spans="1:12" ht="26.25" customHeight="1">
      <c r="A21" s="13"/>
      <c r="B21" s="5"/>
      <c r="C21" s="5"/>
      <c r="D21" s="184" t="s">
        <v>7</v>
      </c>
      <c r="E21" s="184"/>
      <c r="F21" s="184"/>
      <c r="G21" s="184"/>
      <c r="H21" s="8"/>
      <c r="I21" s="6"/>
      <c r="L21" s="9"/>
    </row>
    <row r="22" spans="1:12" ht="16.5">
      <c r="A22" s="13"/>
      <c r="B22" s="5"/>
      <c r="C22" s="5"/>
      <c r="E22" s="5"/>
      <c r="F22" s="6"/>
      <c r="G22" s="7"/>
      <c r="H22" s="34"/>
      <c r="I22" s="6"/>
      <c r="L22" s="9"/>
    </row>
    <row r="23" spans="1:12" ht="16.5">
      <c r="A23" s="5"/>
      <c r="B23" s="5"/>
      <c r="C23" s="5"/>
      <c r="D23" s="5"/>
      <c r="E23" s="4"/>
      <c r="F23" s="6"/>
      <c r="G23" s="7"/>
      <c r="H23" s="34"/>
      <c r="I23" s="6"/>
      <c r="L23" s="9"/>
    </row>
    <row r="24" spans="1:12" ht="16.5">
      <c r="A24" s="5"/>
      <c r="B24" s="5"/>
      <c r="C24" s="5"/>
      <c r="D24" s="5"/>
      <c r="E24" s="4"/>
      <c r="F24" s="6"/>
      <c r="G24" s="11"/>
      <c r="H24" s="34"/>
      <c r="I24" s="6"/>
      <c r="L24" s="9"/>
    </row>
    <row r="25" spans="1:12" ht="24.95" customHeight="1">
      <c r="A25" s="5"/>
      <c r="B25" s="166" t="s">
        <v>65</v>
      </c>
      <c r="C25" s="36" t="str">
        <f>+'POPIS DEL'!B4</f>
        <v>ORGANIZACIJA  GRADBIŠČA</v>
      </c>
      <c r="D25" s="37"/>
      <c r="E25" s="38"/>
      <c r="F25" s="39"/>
      <c r="G25" s="40"/>
      <c r="H25" s="22">
        <f>+'POPIS DEL'!F21</f>
        <v>0</v>
      </c>
      <c r="I25" s="14"/>
      <c r="L25" s="9"/>
    </row>
    <row r="26" spans="1:12" s="15" customFormat="1" ht="24.95" customHeight="1">
      <c r="B26" s="166" t="s">
        <v>66</v>
      </c>
      <c r="C26" s="41" t="str">
        <f>+'POPIS DEL'!B24</f>
        <v>RUŠITVENA in PRIPRAVLJALNA DELA</v>
      </c>
      <c r="D26" s="36"/>
      <c r="E26" s="41"/>
      <c r="F26" s="42"/>
      <c r="G26" s="43"/>
      <c r="H26" s="22">
        <f>+'POPIS DEL'!F51</f>
        <v>0</v>
      </c>
      <c r="I26" s="18"/>
      <c r="L26" s="19"/>
    </row>
    <row r="27" spans="1:12" s="15" customFormat="1" ht="24.95" customHeight="1">
      <c r="B27" s="166" t="s">
        <v>68</v>
      </c>
      <c r="C27" s="181" t="s">
        <v>67</v>
      </c>
      <c r="D27" s="181"/>
      <c r="E27" s="181"/>
      <c r="F27" s="181"/>
      <c r="G27" s="181"/>
      <c r="H27" s="44">
        <f>+'POPIS DEL'!F96</f>
        <v>0</v>
      </c>
      <c r="I27" s="18"/>
      <c r="L27" s="19"/>
    </row>
    <row r="28" spans="1:12" s="15" customFormat="1" ht="24.95" customHeight="1">
      <c r="B28" s="166" t="s">
        <v>103</v>
      </c>
      <c r="C28" s="181" t="s">
        <v>101</v>
      </c>
      <c r="D28" s="181"/>
      <c r="E28" s="181"/>
      <c r="F28" s="181"/>
      <c r="G28" s="181"/>
      <c r="H28" s="44">
        <f>+'POPIS DEL'!F103</f>
        <v>0</v>
      </c>
      <c r="I28" s="18"/>
      <c r="L28" s="19"/>
    </row>
    <row r="29" spans="1:12" s="15" customFormat="1" ht="24.95" customHeight="1">
      <c r="B29" s="166" t="s">
        <v>192</v>
      </c>
      <c r="C29" s="182" t="s">
        <v>90</v>
      </c>
      <c r="D29" s="182"/>
      <c r="E29" s="182"/>
      <c r="F29" s="182"/>
      <c r="G29" s="182"/>
      <c r="H29" s="44">
        <f>+'POPIS DEL'!F121</f>
        <v>0</v>
      </c>
      <c r="I29" s="18"/>
      <c r="L29" s="19"/>
    </row>
    <row r="30" spans="1:12" s="15" customFormat="1" ht="24.95" customHeight="1">
      <c r="B30" s="166" t="s">
        <v>104</v>
      </c>
      <c r="C30" s="183" t="s">
        <v>102</v>
      </c>
      <c r="D30" s="183"/>
      <c r="E30" s="183"/>
      <c r="F30" s="183"/>
      <c r="G30" s="183"/>
      <c r="H30" s="163">
        <f>+'POPIS DEL'!F158</f>
        <v>0</v>
      </c>
      <c r="I30" s="18"/>
      <c r="L30" s="19"/>
    </row>
    <row r="31" spans="1:12" s="15" customFormat="1" ht="18" customHeight="1">
      <c r="C31" s="35"/>
      <c r="D31" s="35"/>
      <c r="E31" s="35"/>
      <c r="F31" s="35"/>
      <c r="G31" s="35"/>
      <c r="H31" s="20"/>
      <c r="I31" s="18"/>
      <c r="L31" s="19"/>
    </row>
    <row r="32" spans="1:12" s="15" customFormat="1" ht="16.5">
      <c r="C32" s="16"/>
      <c r="D32" s="12"/>
      <c r="E32" s="17"/>
      <c r="F32" s="18"/>
      <c r="G32" s="23" t="s">
        <v>137</v>
      </c>
      <c r="H32" s="164">
        <f>SUM(H25:H31)</f>
        <v>0</v>
      </c>
      <c r="I32" s="18"/>
      <c r="L32" s="19"/>
    </row>
    <row r="33" spans="1:12" s="15" customFormat="1" ht="16.5">
      <c r="A33" s="24"/>
      <c r="B33" s="12"/>
      <c r="C33" s="16"/>
      <c r="D33" s="12"/>
      <c r="E33" s="17"/>
      <c r="F33" s="25"/>
      <c r="G33" s="20"/>
      <c r="H33" s="26"/>
      <c r="I33" s="18"/>
      <c r="L33" s="19"/>
    </row>
    <row r="34" spans="1:12" s="15" customFormat="1" ht="16.5">
      <c r="A34" s="24"/>
      <c r="B34" s="12"/>
      <c r="C34" s="16"/>
      <c r="D34" s="12"/>
      <c r="E34" s="17"/>
      <c r="F34" s="25"/>
      <c r="G34" s="21" t="s">
        <v>139</v>
      </c>
      <c r="H34" s="162">
        <f>+H32*0.22</f>
        <v>0</v>
      </c>
      <c r="I34" s="18"/>
      <c r="L34" s="19"/>
    </row>
    <row r="35" spans="1:12" s="15" customFormat="1" ht="16.5">
      <c r="A35" s="24"/>
      <c r="B35" s="12"/>
      <c r="C35" s="16"/>
      <c r="D35" s="12"/>
      <c r="E35" s="17"/>
      <c r="F35" s="25"/>
      <c r="G35" s="27" t="s">
        <v>138</v>
      </c>
      <c r="H35" s="165">
        <f>+H32+H34</f>
        <v>0</v>
      </c>
      <c r="I35" s="18"/>
      <c r="L35" s="19"/>
    </row>
    <row r="36" spans="1:12" s="15" customFormat="1" ht="16.5">
      <c r="A36" s="24"/>
      <c r="B36" s="12"/>
      <c r="C36" s="16"/>
      <c r="D36" s="12"/>
      <c r="E36" s="17"/>
      <c r="F36" s="25"/>
      <c r="G36" s="20"/>
      <c r="H36" s="26"/>
      <c r="I36" s="18"/>
      <c r="L36" s="19"/>
    </row>
    <row r="37" spans="1:12" s="15" customFormat="1" ht="16.5">
      <c r="A37" s="28"/>
      <c r="B37" s="1"/>
      <c r="C37" s="29"/>
      <c r="D37" s="1"/>
      <c r="E37" s="10"/>
      <c r="F37" s="30"/>
      <c r="G37" s="31"/>
      <c r="H37" s="32"/>
      <c r="I37" s="18"/>
      <c r="L37" s="19"/>
    </row>
    <row r="38" spans="1:12" s="15" customFormat="1" ht="16.5">
      <c r="A38" s="28"/>
      <c r="B38" s="1"/>
      <c r="C38" s="29"/>
      <c r="D38" s="1"/>
      <c r="E38" s="10"/>
      <c r="F38" s="30"/>
      <c r="G38" s="31"/>
      <c r="H38" s="32"/>
      <c r="I38" s="18"/>
      <c r="L38" s="19"/>
    </row>
    <row r="39" spans="1:12" s="15" customFormat="1" ht="16.5">
      <c r="A39" s="28"/>
      <c r="B39" s="1" t="s">
        <v>189</v>
      </c>
      <c r="C39" s="29"/>
      <c r="D39" s="1"/>
      <c r="E39" s="10" t="s">
        <v>190</v>
      </c>
      <c r="F39" s="30"/>
      <c r="G39" s="31"/>
      <c r="H39" s="162" t="s">
        <v>191</v>
      </c>
      <c r="I39" s="18"/>
      <c r="L39" s="19"/>
    </row>
    <row r="40" spans="1:12" s="15" customFormat="1" ht="16.5">
      <c r="A40" s="28"/>
      <c r="B40" s="1"/>
      <c r="C40" s="29"/>
      <c r="D40" s="1"/>
      <c r="E40" s="10"/>
      <c r="F40" s="30"/>
      <c r="G40" s="31"/>
      <c r="H40" s="32"/>
      <c r="I40" s="18"/>
      <c r="L40" s="19"/>
    </row>
    <row r="41" spans="1:12">
      <c r="A41" s="28"/>
      <c r="C41" s="29"/>
      <c r="E41" s="10"/>
      <c r="F41" s="30"/>
      <c r="G41" s="31"/>
      <c r="H41" s="32"/>
      <c r="I41" s="6"/>
      <c r="L41" s="9"/>
    </row>
    <row r="42" spans="1:12">
      <c r="G42" s="168"/>
      <c r="H42" s="179"/>
    </row>
  </sheetData>
  <mergeCells count="6">
    <mergeCell ref="D19:G19"/>
    <mergeCell ref="C27:G27"/>
    <mergeCell ref="C29:G29"/>
    <mergeCell ref="C28:G28"/>
    <mergeCell ref="C30:G30"/>
    <mergeCell ref="D21:G21"/>
  </mergeCells>
  <phoneticPr fontId="2" type="noConversion"/>
  <printOptions horizontalCentered="1"/>
  <pageMargins left="0.98425196850393704" right="0.39370078740157483" top="0.78740157480314965" bottom="0.78740157480314965" header="0.31496062992125984" footer="0.31496062992125984"/>
  <pageSetup paperSize="9" fitToHeight="70" orientation="portrait" horizontalDpi="180" verticalDpi="180" r:id="rId1"/>
  <headerFooter alignWithMargins="0">
    <oddHeader>&amp;C&amp;"Arial Narrow,Navadno"&amp;11Ljubljanski grad - OBNOVA STOPNIŠČA Trakt C&amp;R&amp;"Arial Narrow,Navadno"&amp;9Javni zavod LJUBLJANSKI GRAD</oddHeader>
    <oddFooter>&amp;R&amp;"Arial Narrow,Navadno"&amp;9Stran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B73"/>
  <sheetViews>
    <sheetView tabSelected="1" topLeftCell="A46" zoomScaleNormal="100" zoomScaleSheetLayoutView="115" workbookViewId="0">
      <selection activeCell="B66" sqref="B66"/>
    </sheetView>
  </sheetViews>
  <sheetFormatPr defaultColWidth="9.140625" defaultRowHeight="12.75"/>
  <cols>
    <col min="1" max="1" width="3" style="1" customWidth="1"/>
    <col min="2" max="2" width="91" style="157" customWidth="1"/>
    <col min="3" max="16384" width="9.140625" style="1"/>
  </cols>
  <sheetData>
    <row r="1" spans="2:106" s="102" customFormat="1">
      <c r="B1" s="157"/>
      <c r="C1" s="103"/>
      <c r="D1" s="103"/>
    </row>
    <row r="2" spans="2:106" s="102" customFormat="1">
      <c r="B2" s="157"/>
      <c r="C2" s="103"/>
      <c r="D2" s="103"/>
    </row>
    <row r="3" spans="2:106" s="5" customFormat="1" ht="20.25">
      <c r="B3" s="176" t="s">
        <v>136</v>
      </c>
    </row>
    <row r="4" spans="2:106">
      <c r="B4" s="158"/>
    </row>
    <row r="5" spans="2:106">
      <c r="B5" s="158"/>
    </row>
    <row r="6" spans="2:106" s="5" customFormat="1" ht="18">
      <c r="B6" s="177" t="s">
        <v>27</v>
      </c>
    </row>
    <row r="7" spans="2:106" s="5" customFormat="1">
      <c r="B7" s="157"/>
    </row>
    <row r="8" spans="2:106" s="5" customFormat="1" ht="44.25" customHeight="1">
      <c r="B8" s="159" t="s">
        <v>115</v>
      </c>
    </row>
    <row r="9" spans="2:106" s="5" customFormat="1" ht="45" customHeight="1">
      <c r="B9" s="159" t="s">
        <v>116</v>
      </c>
    </row>
    <row r="10" spans="2:106" s="5" customFormat="1" ht="30" customHeight="1">
      <c r="B10" s="159" t="s">
        <v>117</v>
      </c>
    </row>
    <row r="11" spans="2:106" s="5" customFormat="1" ht="55.5" customHeight="1">
      <c r="B11" s="159" t="s">
        <v>28</v>
      </c>
    </row>
    <row r="12" spans="2:106" s="58" customFormat="1" ht="47.25" customHeight="1">
      <c r="B12" s="159" t="s">
        <v>29</v>
      </c>
      <c r="C12" s="95"/>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row>
    <row r="13" spans="2:106" s="5" customFormat="1" ht="70.5" customHeight="1">
      <c r="B13" s="159" t="s">
        <v>120</v>
      </c>
    </row>
    <row r="14" spans="2:106" s="5" customFormat="1" ht="30.75" customHeight="1">
      <c r="B14" s="159" t="s">
        <v>118</v>
      </c>
    </row>
    <row r="15" spans="2:106" s="5" customFormat="1" ht="29.25" customHeight="1">
      <c r="B15" s="159" t="s">
        <v>119</v>
      </c>
    </row>
    <row r="16" spans="2:106" s="5" customFormat="1" ht="42.75" customHeight="1">
      <c r="B16" s="159" t="s">
        <v>121</v>
      </c>
    </row>
    <row r="17" spans="1:106" s="5" customFormat="1" ht="63" customHeight="1">
      <c r="B17" s="159" t="s">
        <v>145</v>
      </c>
    </row>
    <row r="18" spans="1:106" s="5" customFormat="1" ht="15.75" customHeight="1">
      <c r="B18" s="159"/>
    </row>
    <row r="19" spans="1:106" s="46" customFormat="1">
      <c r="B19" s="159"/>
      <c r="C19" s="103"/>
      <c r="D19" s="103"/>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row>
    <row r="20" spans="1:106" s="46" customFormat="1">
      <c r="B20" s="159"/>
      <c r="C20" s="103"/>
      <c r="D20" s="103"/>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row>
    <row r="21" spans="1:106" s="58" customFormat="1" ht="18">
      <c r="B21" s="177" t="s">
        <v>122</v>
      </c>
      <c r="C21" s="95"/>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row>
    <row r="22" spans="1:106" s="58" customFormat="1">
      <c r="B22" s="159"/>
      <c r="C22" s="95"/>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row>
    <row r="23" spans="1:106" s="58" customFormat="1">
      <c r="B23" s="158"/>
      <c r="C23" s="95"/>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row>
    <row r="24" spans="1:106" s="58" customFormat="1" ht="58.5" customHeight="1">
      <c r="B24" s="159" t="s">
        <v>30</v>
      </c>
      <c r="C24" s="95"/>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row>
    <row r="25" spans="1:106" s="58" customFormat="1" ht="59.25" customHeight="1">
      <c r="B25" s="159" t="s">
        <v>123</v>
      </c>
      <c r="C25" s="95"/>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row>
    <row r="26" spans="1:106" s="58" customFormat="1" ht="89.25">
      <c r="B26" s="159" t="s">
        <v>124</v>
      </c>
      <c r="C26" s="95"/>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row>
    <row r="27" spans="1:106" s="58" customFormat="1" ht="21" customHeight="1">
      <c r="B27" s="159"/>
      <c r="C27" s="95"/>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row>
    <row r="28" spans="1:106" s="58" customFormat="1" ht="20.25" customHeight="1">
      <c r="B28" s="159" t="s">
        <v>193</v>
      </c>
      <c r="C28" s="95"/>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row>
    <row r="29" spans="1:106" s="58" customFormat="1" ht="27" customHeight="1">
      <c r="A29" s="51" t="s">
        <v>144</v>
      </c>
      <c r="B29" s="159" t="s">
        <v>125</v>
      </c>
      <c r="C29" s="95"/>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row>
    <row r="30" spans="1:106" s="58" customFormat="1" ht="21.95" customHeight="1">
      <c r="A30" s="51" t="s">
        <v>144</v>
      </c>
      <c r="B30" s="159" t="s">
        <v>194</v>
      </c>
      <c r="C30" s="95"/>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row>
    <row r="31" spans="1:106" s="58" customFormat="1" ht="21.95" customHeight="1">
      <c r="A31" s="51" t="s">
        <v>144</v>
      </c>
      <c r="B31" s="159" t="s">
        <v>195</v>
      </c>
      <c r="C31" s="95"/>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row>
    <row r="32" spans="1:106" s="58" customFormat="1" ht="21.95" customHeight="1">
      <c r="A32" s="51" t="s">
        <v>144</v>
      </c>
      <c r="B32" s="159" t="s">
        <v>196</v>
      </c>
      <c r="C32" s="95"/>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row>
    <row r="33" spans="1:106" s="58" customFormat="1" ht="21.95" customHeight="1">
      <c r="A33" s="51" t="s">
        <v>144</v>
      </c>
      <c r="B33" s="159" t="s">
        <v>126</v>
      </c>
      <c r="C33" s="95"/>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row>
    <row r="34" spans="1:106" s="58" customFormat="1" ht="21.95" customHeight="1">
      <c r="A34" s="51" t="s">
        <v>144</v>
      </c>
      <c r="B34" s="159" t="s">
        <v>127</v>
      </c>
      <c r="C34" s="95"/>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row>
    <row r="35" spans="1:106" s="58" customFormat="1" ht="21.95" customHeight="1">
      <c r="A35" s="51" t="s">
        <v>144</v>
      </c>
      <c r="B35" s="159" t="s">
        <v>128</v>
      </c>
      <c r="C35" s="95"/>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row>
    <row r="36" spans="1:106" s="58" customFormat="1" ht="21.95" customHeight="1">
      <c r="A36" s="51" t="s">
        <v>144</v>
      </c>
      <c r="B36" s="159" t="s">
        <v>129</v>
      </c>
      <c r="C36" s="95"/>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row>
    <row r="37" spans="1:106" s="58" customFormat="1" ht="21.75" customHeight="1">
      <c r="A37" s="51" t="s">
        <v>144</v>
      </c>
      <c r="B37" s="159" t="s">
        <v>197</v>
      </c>
      <c r="C37" s="95"/>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row>
    <row r="38" spans="1:106" s="58" customFormat="1" ht="48" customHeight="1">
      <c r="A38" s="51" t="s">
        <v>144</v>
      </c>
      <c r="B38" s="159" t="s">
        <v>198</v>
      </c>
      <c r="C38" s="95"/>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row>
    <row r="39" spans="1:106" s="58" customFormat="1" ht="33.75" customHeight="1">
      <c r="A39" s="51" t="s">
        <v>144</v>
      </c>
      <c r="B39" s="159" t="s">
        <v>199</v>
      </c>
      <c r="C39" s="95"/>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row>
    <row r="40" spans="1:106" s="58" customFormat="1" ht="27.75" customHeight="1">
      <c r="A40" s="51" t="s">
        <v>144</v>
      </c>
      <c r="B40" s="159" t="s">
        <v>200</v>
      </c>
      <c r="C40" s="95"/>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row>
    <row r="41" spans="1:106" s="58" customFormat="1" ht="20.100000000000001" customHeight="1">
      <c r="A41" s="51" t="s">
        <v>144</v>
      </c>
      <c r="B41" s="159" t="s">
        <v>201</v>
      </c>
      <c r="C41" s="95"/>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row>
    <row r="42" spans="1:106" s="58" customFormat="1" ht="20.100000000000001" customHeight="1">
      <c r="A42" s="51" t="s">
        <v>144</v>
      </c>
      <c r="B42" s="159" t="s">
        <v>202</v>
      </c>
      <c r="C42" s="95"/>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row>
    <row r="43" spans="1:106" s="58" customFormat="1" ht="20.100000000000001" customHeight="1">
      <c r="A43" s="51" t="s">
        <v>144</v>
      </c>
      <c r="B43" s="159" t="s">
        <v>203</v>
      </c>
      <c r="C43" s="95"/>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row>
    <row r="44" spans="1:106" s="58" customFormat="1" ht="20.100000000000001" customHeight="1">
      <c r="A44" s="51" t="s">
        <v>144</v>
      </c>
      <c r="B44" s="159" t="s">
        <v>204</v>
      </c>
      <c r="C44" s="95"/>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row>
    <row r="45" spans="1:106" s="58" customFormat="1" ht="20.100000000000001" customHeight="1">
      <c r="A45" s="51" t="s">
        <v>144</v>
      </c>
      <c r="B45" s="159" t="s">
        <v>205</v>
      </c>
      <c r="C45" s="95"/>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row>
    <row r="46" spans="1:106" s="58" customFormat="1" ht="20.100000000000001" customHeight="1">
      <c r="A46" s="51" t="s">
        <v>144</v>
      </c>
      <c r="B46" s="159" t="s">
        <v>206</v>
      </c>
      <c r="C46" s="95"/>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row>
    <row r="47" spans="1:106" s="58" customFormat="1" ht="45.75" customHeight="1">
      <c r="B47" s="159" t="s">
        <v>31</v>
      </c>
      <c r="C47" s="95"/>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row>
    <row r="48" spans="1:106" s="58" customFormat="1" ht="25.5">
      <c r="B48" s="159" t="s">
        <v>130</v>
      </c>
      <c r="C48" s="95"/>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row>
    <row r="49" spans="2:106" s="58" customFormat="1">
      <c r="B49" s="159"/>
      <c r="C49" s="95"/>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row>
    <row r="50" spans="2:106" s="58" customFormat="1">
      <c r="B50" s="159"/>
      <c r="C50" s="95"/>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row>
    <row r="51" spans="2:106" s="58" customFormat="1">
      <c r="B51" s="159"/>
      <c r="C51" s="95"/>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row>
    <row r="52" spans="2:106" s="5" customFormat="1">
      <c r="B52" s="159"/>
    </row>
    <row r="53" spans="2:106" s="5" customFormat="1">
      <c r="B53" s="159"/>
    </row>
    <row r="54" spans="2:106" s="5" customFormat="1" ht="18">
      <c r="B54" s="177" t="s">
        <v>32</v>
      </c>
    </row>
    <row r="55" spans="2:106" s="5" customFormat="1" ht="18">
      <c r="B55" s="177"/>
    </row>
    <row r="56" spans="2:106" s="5" customFormat="1">
      <c r="B56" s="158"/>
    </row>
    <row r="57" spans="2:106" s="5" customFormat="1" ht="30.75" customHeight="1">
      <c r="B57" s="159" t="s">
        <v>132</v>
      </c>
    </row>
    <row r="58" spans="2:106" s="5" customFormat="1" ht="21" customHeight="1">
      <c r="B58" s="160" t="s">
        <v>131</v>
      </c>
    </row>
    <row r="59" spans="2:106" s="5" customFormat="1" ht="16.5" customHeight="1">
      <c r="B59" s="160" t="s">
        <v>134</v>
      </c>
    </row>
    <row r="60" spans="2:106" s="5" customFormat="1" ht="44.25" customHeight="1">
      <c r="B60" s="160" t="s">
        <v>133</v>
      </c>
    </row>
    <row r="61" spans="2:106" s="5" customFormat="1" ht="20.100000000000001" customHeight="1">
      <c r="B61" s="160" t="s">
        <v>207</v>
      </c>
    </row>
    <row r="62" spans="2:106" s="5" customFormat="1" ht="20.100000000000001" customHeight="1">
      <c r="B62" s="160" t="s">
        <v>135</v>
      </c>
    </row>
    <row r="63" spans="2:106" s="5" customFormat="1">
      <c r="B63" s="161"/>
    </row>
    <row r="64" spans="2:106" s="5" customFormat="1">
      <c r="B64" s="157"/>
    </row>
    <row r="65" spans="2:106" s="29" customFormat="1">
      <c r="B65" s="157"/>
      <c r="C65" s="63"/>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row>
    <row r="66" spans="2:106" s="29" customFormat="1">
      <c r="B66" s="157"/>
      <c r="C66" s="63"/>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row>
    <row r="67" spans="2:106" s="29" customFormat="1">
      <c r="B67" s="157"/>
      <c r="C67" s="63"/>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row>
    <row r="68" spans="2:106" s="29" customFormat="1">
      <c r="B68" s="157"/>
      <c r="C68" s="63"/>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row>
    <row r="69" spans="2:106" s="29" customFormat="1">
      <c r="B69" s="157"/>
      <c r="C69" s="63"/>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row>
    <row r="73" spans="2:106" s="5" customFormat="1">
      <c r="B73" s="157"/>
    </row>
  </sheetData>
  <phoneticPr fontId="2" type="noConversion"/>
  <printOptions horizontalCentered="1"/>
  <pageMargins left="0.78740157480314965" right="0.19685039370078741" top="0.78740157480314965" bottom="0.78740157480314965" header="0.31496062992125984" footer="0.31496062992125984"/>
  <pageSetup paperSize="9" fitToHeight="70" orientation="portrait" horizontalDpi="180" verticalDpi="180" r:id="rId1"/>
  <headerFooter alignWithMargins="0">
    <oddHeader>&amp;C&amp;"Arial Narrow,Navadno"&amp;11Ljubljanski grad - OBNOVA STOPNIŠČA Trakt C&amp;R&amp;"Arial Narrow,Navadno"Javni zavod LJUBLJANSKI GRAD</oddHeader>
    <oddFooter>&amp;R&amp;"Arial Narrow,Navadno"Stran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DF159"/>
  <sheetViews>
    <sheetView topLeftCell="A135" zoomScaleNormal="100" zoomScaleSheetLayoutView="100" workbookViewId="0">
      <selection activeCell="F158" sqref="F158"/>
    </sheetView>
  </sheetViews>
  <sheetFormatPr defaultColWidth="9.140625" defaultRowHeight="12.75"/>
  <cols>
    <col min="1" max="1" width="4.28515625" style="52" customWidth="1"/>
    <col min="2" max="2" width="53.42578125" style="109" customWidth="1"/>
    <col min="3" max="3" width="3.28515625" style="10" customWidth="1"/>
    <col min="4" max="4" width="5.7109375" style="11" customWidth="1"/>
    <col min="5" max="5" width="10.5703125" style="11" customWidth="1"/>
    <col min="6" max="6" width="13.85546875" style="11" customWidth="1"/>
    <col min="7" max="16384" width="9.140625" style="1"/>
  </cols>
  <sheetData>
    <row r="1" spans="1:8" s="5" customFormat="1">
      <c r="A1" s="47"/>
      <c r="B1" s="76"/>
      <c r="C1" s="4"/>
      <c r="D1" s="7"/>
      <c r="E1" s="7"/>
      <c r="F1" s="7"/>
    </row>
    <row r="2" spans="1:8">
      <c r="A2" s="48" t="s">
        <v>166</v>
      </c>
      <c r="B2" s="77" t="s">
        <v>167</v>
      </c>
      <c r="C2" s="78" t="s">
        <v>54</v>
      </c>
      <c r="D2" s="79" t="s">
        <v>55</v>
      </c>
      <c r="E2" s="78" t="s">
        <v>56</v>
      </c>
      <c r="F2" s="80" t="s">
        <v>57</v>
      </c>
    </row>
    <row r="3" spans="1:8" s="5" customFormat="1">
      <c r="A3" s="47"/>
      <c r="B3" s="76"/>
      <c r="C3" s="4"/>
      <c r="D3" s="7"/>
      <c r="E3" s="7"/>
      <c r="F3" s="7"/>
    </row>
    <row r="4" spans="1:8" s="87" customFormat="1" ht="20.25" customHeight="1">
      <c r="A4" s="75" t="s">
        <v>65</v>
      </c>
      <c r="B4" s="81" t="s">
        <v>63</v>
      </c>
      <c r="C4" s="82"/>
      <c r="D4" s="83"/>
      <c r="E4" s="84"/>
      <c r="F4" s="85"/>
      <c r="G4" s="86"/>
      <c r="H4" s="85"/>
    </row>
    <row r="5" spans="1:8" s="87" customFormat="1">
      <c r="A5" s="49"/>
      <c r="B5" s="88"/>
      <c r="C5" s="82"/>
      <c r="D5" s="83"/>
      <c r="E5" s="84"/>
      <c r="F5" s="85"/>
      <c r="G5" s="86"/>
      <c r="H5" s="85"/>
    </row>
    <row r="6" spans="1:8" s="87" customFormat="1" ht="39.75" customHeight="1">
      <c r="A6" s="50" t="s">
        <v>8</v>
      </c>
      <c r="B6" s="193" t="s">
        <v>33</v>
      </c>
      <c r="C6" s="193"/>
      <c r="D6" s="193"/>
      <c r="E6" s="193"/>
      <c r="F6" s="85"/>
      <c r="G6" s="86"/>
      <c r="H6" s="85"/>
    </row>
    <row r="7" spans="1:8" s="87" customFormat="1" ht="15" customHeight="1">
      <c r="A7" s="178" t="s">
        <v>146</v>
      </c>
      <c r="B7" s="193" t="s">
        <v>157</v>
      </c>
      <c r="C7" s="193"/>
      <c r="D7" s="193"/>
      <c r="E7" s="193"/>
      <c r="F7" s="85"/>
      <c r="G7" s="86"/>
      <c r="H7" s="85"/>
    </row>
    <row r="8" spans="1:8" s="87" customFormat="1" ht="15" customHeight="1">
      <c r="A8" s="178" t="s">
        <v>147</v>
      </c>
      <c r="B8" s="82" t="s">
        <v>156</v>
      </c>
      <c r="C8" s="82"/>
      <c r="D8" s="82"/>
      <c r="E8" s="84"/>
      <c r="F8" s="85"/>
      <c r="G8" s="86"/>
      <c r="H8" s="85"/>
    </row>
    <row r="9" spans="1:8" s="87" customFormat="1" ht="15" customHeight="1">
      <c r="A9" s="178" t="s">
        <v>148</v>
      </c>
      <c r="B9" s="82" t="s">
        <v>158</v>
      </c>
      <c r="C9" s="82"/>
      <c r="D9" s="83"/>
      <c r="E9" s="84"/>
      <c r="F9" s="85"/>
      <c r="G9" s="86"/>
      <c r="H9" s="85"/>
    </row>
    <row r="10" spans="1:8" s="87" customFormat="1" ht="15" customHeight="1">
      <c r="A10" s="178" t="s">
        <v>149</v>
      </c>
      <c r="B10" s="82" t="s">
        <v>159</v>
      </c>
      <c r="C10" s="82"/>
      <c r="D10" s="83"/>
      <c r="E10" s="84"/>
      <c r="F10" s="85"/>
      <c r="G10" s="86"/>
      <c r="H10" s="85"/>
    </row>
    <row r="11" spans="1:8" s="87" customFormat="1" ht="15" customHeight="1">
      <c r="A11" s="178" t="s">
        <v>150</v>
      </c>
      <c r="B11" s="82" t="s">
        <v>160</v>
      </c>
      <c r="C11" s="82"/>
      <c r="D11" s="82"/>
      <c r="E11" s="84"/>
      <c r="F11" s="85"/>
      <c r="G11" s="86"/>
      <c r="H11" s="85"/>
    </row>
    <row r="12" spans="1:8" s="87" customFormat="1" ht="15" customHeight="1">
      <c r="A12" s="178" t="s">
        <v>151</v>
      </c>
      <c r="B12" s="82" t="s">
        <v>161</v>
      </c>
      <c r="C12" s="82"/>
      <c r="D12" s="83"/>
      <c r="E12" s="84"/>
      <c r="F12" s="85"/>
      <c r="G12" s="86"/>
      <c r="H12" s="85"/>
    </row>
    <row r="13" spans="1:8" s="87" customFormat="1" ht="15" customHeight="1">
      <c r="A13" s="178" t="s">
        <v>152</v>
      </c>
      <c r="B13" s="193" t="s">
        <v>162</v>
      </c>
      <c r="C13" s="193"/>
      <c r="D13" s="193"/>
      <c r="E13" s="193"/>
      <c r="F13" s="85"/>
      <c r="G13" s="86"/>
      <c r="H13" s="85"/>
    </row>
    <row r="14" spans="1:8" s="87" customFormat="1" ht="15" customHeight="1">
      <c r="A14" s="178" t="s">
        <v>153</v>
      </c>
      <c r="B14" s="193" t="s">
        <v>163</v>
      </c>
      <c r="C14" s="193"/>
      <c r="D14" s="193"/>
      <c r="E14" s="193"/>
      <c r="F14" s="85"/>
      <c r="G14" s="86"/>
      <c r="H14" s="85"/>
    </row>
    <row r="15" spans="1:8" s="87" customFormat="1" ht="30" customHeight="1">
      <c r="A15" s="178" t="s">
        <v>154</v>
      </c>
      <c r="B15" s="193" t="s">
        <v>164</v>
      </c>
      <c r="C15" s="193"/>
      <c r="D15" s="193"/>
      <c r="E15" s="193"/>
      <c r="F15" s="85"/>
      <c r="G15" s="86"/>
      <c r="H15" s="85"/>
    </row>
    <row r="16" spans="1:8" s="87" customFormat="1" ht="15" customHeight="1">
      <c r="A16" s="178" t="s">
        <v>155</v>
      </c>
      <c r="B16" s="193" t="s">
        <v>165</v>
      </c>
      <c r="C16" s="193"/>
      <c r="D16" s="193"/>
      <c r="E16" s="193"/>
      <c r="F16" s="85"/>
      <c r="G16" s="86"/>
      <c r="H16" s="85"/>
    </row>
    <row r="17" spans="1:110" s="87" customFormat="1" ht="15.75" customHeight="1">
      <c r="A17" s="49"/>
      <c r="B17" s="82"/>
      <c r="D17" s="85"/>
      <c r="E17" s="84"/>
      <c r="F17" s="85"/>
      <c r="G17" s="86"/>
      <c r="H17" s="85"/>
    </row>
    <row r="18" spans="1:110" s="87" customFormat="1" ht="18.75" customHeight="1">
      <c r="A18" s="49"/>
      <c r="B18" s="193" t="s">
        <v>140</v>
      </c>
      <c r="C18" s="193"/>
      <c r="D18" s="193"/>
      <c r="E18" s="193"/>
      <c r="F18" s="85"/>
      <c r="G18" s="86"/>
      <c r="H18" s="85"/>
    </row>
    <row r="19" spans="1:110" s="87" customFormat="1">
      <c r="A19" s="49"/>
      <c r="B19" s="82"/>
      <c r="C19" s="128" t="s">
        <v>3</v>
      </c>
      <c r="D19" s="129">
        <v>1</v>
      </c>
      <c r="E19" s="101"/>
      <c r="F19" s="101">
        <f>+D19*E19</f>
        <v>0</v>
      </c>
      <c r="G19" s="86"/>
      <c r="H19" s="85"/>
    </row>
    <row r="20" spans="1:110" s="87" customFormat="1">
      <c r="A20" s="49"/>
      <c r="B20" s="82"/>
      <c r="D20" s="85"/>
      <c r="E20" s="89"/>
      <c r="F20" s="89"/>
      <c r="G20" s="86"/>
      <c r="H20" s="85"/>
    </row>
    <row r="21" spans="1:110" s="92" customFormat="1" ht="19.5" customHeight="1">
      <c r="A21" s="155"/>
      <c r="B21" s="186" t="s">
        <v>110</v>
      </c>
      <c r="C21" s="186"/>
      <c r="D21" s="186"/>
      <c r="E21" s="186"/>
      <c r="F21" s="154">
        <f>+F19</f>
        <v>0</v>
      </c>
      <c r="G21" s="90"/>
      <c r="H21" s="91"/>
    </row>
    <row r="22" spans="1:110" s="5" customFormat="1">
      <c r="A22" s="47"/>
      <c r="B22" s="76"/>
      <c r="C22" s="4"/>
      <c r="D22" s="7"/>
      <c r="E22" s="7"/>
      <c r="F22" s="7"/>
    </row>
    <row r="23" spans="1:110" s="5" customFormat="1">
      <c r="A23" s="47"/>
      <c r="B23" s="76"/>
      <c r="C23" s="4"/>
      <c r="D23" s="7"/>
      <c r="E23" s="7"/>
      <c r="F23" s="7"/>
    </row>
    <row r="24" spans="1:110" s="5" customFormat="1" ht="20.25" customHeight="1">
      <c r="A24" s="131" t="s">
        <v>66</v>
      </c>
      <c r="B24" s="132" t="s">
        <v>62</v>
      </c>
      <c r="C24" s="130"/>
      <c r="D24" s="130"/>
      <c r="E24" s="7"/>
      <c r="F24" s="7"/>
    </row>
    <row r="25" spans="1:110" s="5" customFormat="1">
      <c r="A25" s="47"/>
      <c r="B25" s="76"/>
      <c r="C25" s="4"/>
      <c r="D25" s="7"/>
      <c r="E25" s="7"/>
      <c r="F25" s="7"/>
    </row>
    <row r="26" spans="1:110" s="58" customFormat="1" ht="66.75" customHeight="1">
      <c r="A26" s="51" t="s">
        <v>9</v>
      </c>
      <c r="B26" s="93" t="s">
        <v>26</v>
      </c>
      <c r="C26" s="94" t="s">
        <v>21</v>
      </c>
      <c r="D26" s="89">
        <v>6</v>
      </c>
      <c r="E26" s="89"/>
      <c r="F26" s="89">
        <f>+D26*E26</f>
        <v>0</v>
      </c>
      <c r="G26" s="95"/>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row>
    <row r="27" spans="1:110" s="5" customFormat="1">
      <c r="A27" s="47"/>
      <c r="B27" s="76"/>
      <c r="C27" s="4"/>
      <c r="D27" s="7"/>
      <c r="E27" s="7"/>
      <c r="F27" s="7"/>
    </row>
    <row r="28" spans="1:110" s="5" customFormat="1">
      <c r="A28" s="47"/>
      <c r="B28" s="76"/>
      <c r="C28" s="4"/>
      <c r="D28" s="7"/>
      <c r="E28" s="7"/>
      <c r="F28" s="7"/>
    </row>
    <row r="29" spans="1:110" ht="51" customHeight="1">
      <c r="A29" s="52" t="s">
        <v>10</v>
      </c>
      <c r="B29" s="191" t="s">
        <v>36</v>
      </c>
      <c r="C29" s="191"/>
      <c r="D29" s="191"/>
      <c r="E29" s="191"/>
      <c r="F29" s="1"/>
    </row>
    <row r="30" spans="1:110">
      <c r="B30" s="96"/>
      <c r="C30" s="94"/>
      <c r="D30" s="89"/>
      <c r="E30" s="89"/>
      <c r="F30" s="89"/>
    </row>
    <row r="31" spans="1:110" ht="12.75" customHeight="1">
      <c r="B31" s="96" t="s">
        <v>37</v>
      </c>
      <c r="C31" s="97" t="s">
        <v>21</v>
      </c>
      <c r="D31" s="98">
        <v>1</v>
      </c>
      <c r="E31" s="89"/>
      <c r="F31" s="89"/>
    </row>
    <row r="32" spans="1:110" ht="12.75" customHeight="1">
      <c r="B32" s="96" t="s">
        <v>38</v>
      </c>
      <c r="C32" s="97" t="s">
        <v>21</v>
      </c>
      <c r="D32" s="98">
        <v>1</v>
      </c>
      <c r="E32" s="89"/>
      <c r="F32" s="89"/>
    </row>
    <row r="33" spans="1:110" ht="12.75" customHeight="1">
      <c r="B33" s="96" t="s">
        <v>39</v>
      </c>
      <c r="C33" s="97" t="s">
        <v>17</v>
      </c>
      <c r="D33" s="98">
        <v>650</v>
      </c>
      <c r="E33" s="89"/>
      <c r="F33" s="89"/>
    </row>
    <row r="34" spans="1:110" ht="12.75" customHeight="1">
      <c r="B34" s="96" t="s">
        <v>40</v>
      </c>
      <c r="C34" s="97" t="s">
        <v>17</v>
      </c>
      <c r="D34" s="98">
        <v>36</v>
      </c>
      <c r="E34" s="89"/>
      <c r="F34" s="89"/>
    </row>
    <row r="35" spans="1:110" ht="12.75" customHeight="1">
      <c r="B35" s="96" t="s">
        <v>41</v>
      </c>
      <c r="C35" s="97" t="s">
        <v>21</v>
      </c>
      <c r="D35" s="98">
        <v>104</v>
      </c>
      <c r="E35" s="89"/>
      <c r="F35" s="89"/>
    </row>
    <row r="36" spans="1:110" ht="12.75" customHeight="1">
      <c r="B36" s="96" t="s">
        <v>42</v>
      </c>
      <c r="C36" s="94" t="s">
        <v>3</v>
      </c>
      <c r="D36" s="89">
        <v>1</v>
      </c>
      <c r="E36" s="89"/>
      <c r="F36" s="89">
        <f>+D36*E36</f>
        <v>0</v>
      </c>
    </row>
    <row r="37" spans="1:110">
      <c r="B37" s="96"/>
      <c r="C37" s="94"/>
      <c r="D37" s="89"/>
      <c r="E37" s="89"/>
      <c r="F37" s="89"/>
    </row>
    <row r="38" spans="1:110" ht="19.5" customHeight="1">
      <c r="A38" s="52" t="s">
        <v>11</v>
      </c>
      <c r="B38" s="96" t="s">
        <v>43</v>
      </c>
      <c r="C38" s="1"/>
      <c r="D38" s="1"/>
      <c r="E38" s="1"/>
      <c r="F38" s="1"/>
    </row>
    <row r="39" spans="1:110" ht="15.75" customHeight="1">
      <c r="A39" s="52" t="s">
        <v>0</v>
      </c>
      <c r="B39" s="96" t="s">
        <v>44</v>
      </c>
      <c r="C39" s="94" t="s">
        <v>23</v>
      </c>
      <c r="D39" s="89">
        <f>7.5*0.35</f>
        <v>2.625</v>
      </c>
      <c r="E39" s="89"/>
      <c r="F39" s="89">
        <f>+D39*E39</f>
        <v>0</v>
      </c>
    </row>
    <row r="40" spans="1:110">
      <c r="B40" s="96"/>
      <c r="C40" s="94"/>
      <c r="D40" s="89"/>
      <c r="E40" s="89"/>
      <c r="F40" s="89"/>
    </row>
    <row r="41" spans="1:110" ht="25.5">
      <c r="A41" s="52" t="s">
        <v>2</v>
      </c>
      <c r="B41" s="96" t="s">
        <v>45</v>
      </c>
      <c r="C41" s="94" t="s">
        <v>12</v>
      </c>
      <c r="D41" s="89">
        <v>6.3</v>
      </c>
      <c r="E41" s="89"/>
      <c r="F41" s="89">
        <f>+D41*E41</f>
        <v>0</v>
      </c>
    </row>
    <row r="42" spans="1:110" ht="25.5">
      <c r="A42" s="52" t="s">
        <v>13</v>
      </c>
      <c r="B42" s="96" t="s">
        <v>49</v>
      </c>
      <c r="C42" s="94" t="s">
        <v>17</v>
      </c>
      <c r="D42" s="89">
        <v>8.5</v>
      </c>
      <c r="E42" s="89"/>
      <c r="F42" s="89">
        <f>+D42*E42</f>
        <v>0</v>
      </c>
    </row>
    <row r="43" spans="1:110" s="58" customFormat="1">
      <c r="A43" s="51" t="s">
        <v>14</v>
      </c>
      <c r="B43" s="93" t="s">
        <v>46</v>
      </c>
      <c r="G43" s="95"/>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row>
    <row r="44" spans="1:110" s="5" customFormat="1">
      <c r="A44" s="47"/>
      <c r="B44" s="76"/>
      <c r="C44" s="4"/>
      <c r="D44" s="7"/>
      <c r="E44" s="7"/>
      <c r="F44" s="7"/>
    </row>
    <row r="45" spans="1:110">
      <c r="A45" s="52" t="s">
        <v>0</v>
      </c>
      <c r="B45" s="96" t="s">
        <v>34</v>
      </c>
      <c r="C45" s="94" t="s">
        <v>22</v>
      </c>
      <c r="D45" s="89">
        <v>20</v>
      </c>
      <c r="E45" s="89"/>
      <c r="F45" s="89">
        <f>+D45*E45</f>
        <v>0</v>
      </c>
    </row>
    <row r="46" spans="1:110" s="5" customFormat="1">
      <c r="A46" s="53"/>
      <c r="B46" s="76"/>
      <c r="C46" s="4"/>
      <c r="D46" s="7"/>
      <c r="E46" s="7"/>
      <c r="F46" s="7"/>
    </row>
    <row r="47" spans="1:110" ht="25.5">
      <c r="A47" s="52" t="s">
        <v>1</v>
      </c>
      <c r="B47" s="96" t="s">
        <v>47</v>
      </c>
      <c r="C47" s="94" t="s">
        <v>21</v>
      </c>
      <c r="D47" s="89">
        <v>5</v>
      </c>
      <c r="E47" s="89"/>
      <c r="F47" s="89">
        <f>+D47*E47</f>
        <v>0</v>
      </c>
    </row>
    <row r="48" spans="1:110" s="5" customFormat="1">
      <c r="A48" s="53"/>
      <c r="B48" s="76"/>
      <c r="C48" s="4"/>
      <c r="D48" s="7"/>
      <c r="E48" s="7"/>
      <c r="F48" s="7"/>
    </row>
    <row r="49" spans="1:110">
      <c r="A49" s="52" t="s">
        <v>2</v>
      </c>
      <c r="B49" s="99" t="s">
        <v>35</v>
      </c>
      <c r="C49" s="100" t="s">
        <v>3</v>
      </c>
      <c r="D49" s="101">
        <v>1</v>
      </c>
      <c r="E49" s="101"/>
      <c r="F49" s="101">
        <f>+D49*E49</f>
        <v>0</v>
      </c>
    </row>
    <row r="50" spans="1:110">
      <c r="B50" s="96"/>
      <c r="C50" s="94"/>
      <c r="D50" s="89"/>
      <c r="E50" s="89"/>
      <c r="F50" s="89"/>
    </row>
    <row r="51" spans="1:110" s="15" customFormat="1" ht="20.100000000000001" customHeight="1">
      <c r="A51" s="151"/>
      <c r="B51" s="152"/>
      <c r="C51" s="153"/>
      <c r="D51" s="154"/>
      <c r="E51" s="154" t="s">
        <v>64</v>
      </c>
      <c r="F51" s="154">
        <f>SUM(F25:F49)</f>
        <v>0</v>
      </c>
    </row>
    <row r="52" spans="1:110" s="5" customFormat="1">
      <c r="A52" s="53"/>
      <c r="B52" s="76"/>
      <c r="C52" s="4"/>
      <c r="D52" s="7"/>
      <c r="E52" s="7"/>
      <c r="F52" s="7"/>
    </row>
    <row r="53" spans="1:110" s="5" customFormat="1">
      <c r="A53" s="53"/>
      <c r="B53" s="76"/>
      <c r="C53" s="4"/>
      <c r="D53" s="7"/>
      <c r="E53" s="7"/>
      <c r="F53" s="7"/>
    </row>
    <row r="54" spans="1:110" s="46" customFormat="1" ht="25.5" customHeight="1">
      <c r="A54" s="134" t="s">
        <v>68</v>
      </c>
      <c r="B54" s="135" t="s">
        <v>105</v>
      </c>
      <c r="C54" s="133"/>
      <c r="D54" s="133"/>
      <c r="E54" s="102"/>
      <c r="F54" s="102"/>
      <c r="G54" s="103"/>
      <c r="H54" s="103"/>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row>
    <row r="55" spans="1:110">
      <c r="B55" s="96"/>
      <c r="C55" s="94"/>
      <c r="D55" s="89"/>
      <c r="E55" s="89"/>
      <c r="F55" s="89"/>
    </row>
    <row r="56" spans="1:110" s="58" customFormat="1" ht="44.25" customHeight="1">
      <c r="A56" s="51" t="s">
        <v>15</v>
      </c>
      <c r="B56" s="190" t="s">
        <v>168</v>
      </c>
      <c r="C56" s="190"/>
      <c r="D56" s="190"/>
      <c r="E56" s="190"/>
      <c r="G56" s="95"/>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row>
    <row r="57" spans="1:110" s="58" customFormat="1">
      <c r="A57" s="51"/>
      <c r="B57" s="93"/>
      <c r="D57" s="104"/>
      <c r="E57" s="89"/>
      <c r="F57" s="58" t="s">
        <v>53</v>
      </c>
      <c r="G57" s="95"/>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row>
    <row r="58" spans="1:110" s="58" customFormat="1" ht="38.25">
      <c r="A58" s="51" t="s">
        <v>0</v>
      </c>
      <c r="B58" s="93" t="s">
        <v>169</v>
      </c>
      <c r="C58" s="58" t="s">
        <v>24</v>
      </c>
      <c r="D58" s="89">
        <f>316</f>
        <v>316</v>
      </c>
      <c r="E58" s="89"/>
      <c r="F58" s="89">
        <f>+D58*E58</f>
        <v>0</v>
      </c>
      <c r="G58" s="95"/>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row>
    <row r="59" spans="1:110" s="58" customFormat="1">
      <c r="A59" s="51" t="s">
        <v>1</v>
      </c>
      <c r="B59" s="93" t="s">
        <v>48</v>
      </c>
      <c r="C59" s="94" t="s">
        <v>12</v>
      </c>
      <c r="D59" s="89">
        <v>7.3</v>
      </c>
      <c r="E59" s="89"/>
      <c r="F59" s="89">
        <f>+D59*E59</f>
        <v>0</v>
      </c>
      <c r="G59" s="95"/>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row>
    <row r="60" spans="1:110" s="58" customFormat="1">
      <c r="A60" s="51"/>
      <c r="B60" s="93"/>
      <c r="C60" s="94"/>
      <c r="D60" s="89"/>
      <c r="E60" s="89"/>
      <c r="F60" s="89"/>
      <c r="G60" s="95"/>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row>
    <row r="61" spans="1:110" s="58" customFormat="1">
      <c r="A61" s="51"/>
      <c r="B61" s="93"/>
      <c r="C61" s="94"/>
      <c r="D61" s="89"/>
      <c r="E61" s="89"/>
      <c r="F61" s="89"/>
      <c r="G61" s="95"/>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row>
    <row r="62" spans="1:110" s="58" customFormat="1" ht="41.25" customHeight="1">
      <c r="A62" s="51" t="s">
        <v>16</v>
      </c>
      <c r="B62" s="190" t="s">
        <v>171</v>
      </c>
      <c r="C62" s="190"/>
      <c r="D62" s="190"/>
      <c r="E62" s="190"/>
      <c r="G62" s="95"/>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row>
    <row r="63" spans="1:110" s="58" customFormat="1">
      <c r="A63" s="54"/>
      <c r="B63" s="93"/>
      <c r="C63" s="94"/>
      <c r="D63" s="89"/>
      <c r="E63" s="89"/>
      <c r="F63" s="89"/>
      <c r="G63" s="95"/>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row>
    <row r="64" spans="1:110" s="58" customFormat="1" ht="51">
      <c r="A64" s="54" t="s">
        <v>0</v>
      </c>
      <c r="B64" s="93" t="s">
        <v>170</v>
      </c>
      <c r="C64" s="94" t="s">
        <v>17</v>
      </c>
      <c r="D64" s="89">
        <v>681</v>
      </c>
      <c r="E64" s="89"/>
      <c r="F64" s="89">
        <f>+D64*E64</f>
        <v>0</v>
      </c>
      <c r="G64" s="95"/>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row>
    <row r="65" spans="1:110" s="58" customFormat="1" ht="57.75" customHeight="1">
      <c r="A65" s="54" t="s">
        <v>1</v>
      </c>
      <c r="B65" s="93" t="s">
        <v>172</v>
      </c>
      <c r="C65" s="94" t="s">
        <v>21</v>
      </c>
      <c r="D65" s="89">
        <f>104+21*4</f>
        <v>188</v>
      </c>
      <c r="E65" s="89"/>
      <c r="F65" s="89">
        <f>+D65*E65</f>
        <v>0</v>
      </c>
      <c r="G65" s="95"/>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row>
    <row r="66" spans="1:110" s="58" customFormat="1" ht="114.75">
      <c r="A66" s="54" t="s">
        <v>2</v>
      </c>
      <c r="B66" s="93" t="s">
        <v>173</v>
      </c>
      <c r="C66" s="94" t="s">
        <v>21</v>
      </c>
      <c r="D66" s="89">
        <v>20</v>
      </c>
      <c r="E66" s="89"/>
      <c r="F66" s="89">
        <f>+D66*E66</f>
        <v>0</v>
      </c>
      <c r="G66" s="95"/>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row>
    <row r="67" spans="1:110" s="58" customFormat="1">
      <c r="A67" s="54"/>
      <c r="B67" s="93"/>
      <c r="C67" s="94"/>
      <c r="D67" s="89"/>
      <c r="E67" s="89"/>
      <c r="F67" s="89"/>
      <c r="G67" s="95"/>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row>
    <row r="68" spans="1:110" s="58" customFormat="1">
      <c r="A68" s="54"/>
      <c r="B68" s="93"/>
      <c r="C68" s="94"/>
      <c r="D68" s="89"/>
      <c r="E68" s="89"/>
      <c r="F68" s="89"/>
      <c r="G68" s="95"/>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row>
    <row r="69" spans="1:110" s="58" customFormat="1">
      <c r="A69" s="54"/>
      <c r="B69" s="93"/>
      <c r="C69" s="94"/>
      <c r="D69" s="89"/>
      <c r="E69" s="89"/>
      <c r="F69" s="89"/>
      <c r="G69" s="95"/>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row>
    <row r="70" spans="1:110" s="58" customFormat="1" ht="41.25" customHeight="1">
      <c r="A70" s="51" t="s">
        <v>18</v>
      </c>
      <c r="B70" s="190" t="s">
        <v>174</v>
      </c>
      <c r="C70" s="190"/>
      <c r="D70" s="190"/>
      <c r="E70" s="190"/>
      <c r="F70" s="89"/>
      <c r="G70" s="95"/>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row>
    <row r="71" spans="1:110" s="58" customFormat="1" ht="57" customHeight="1">
      <c r="A71" s="51"/>
      <c r="B71" s="190" t="s">
        <v>175</v>
      </c>
      <c r="C71" s="190"/>
      <c r="D71" s="190"/>
      <c r="E71" s="190"/>
      <c r="F71" s="89"/>
      <c r="G71" s="95"/>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row>
    <row r="72" spans="1:110" s="58" customFormat="1" ht="29.25" customHeight="1">
      <c r="A72" s="51"/>
      <c r="B72" s="190" t="s">
        <v>176</v>
      </c>
      <c r="C72" s="190"/>
      <c r="D72" s="190"/>
      <c r="E72" s="190"/>
      <c r="F72" s="89"/>
      <c r="G72" s="95"/>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row>
    <row r="73" spans="1:110" s="58" customFormat="1">
      <c r="A73" s="51"/>
      <c r="B73" s="93" t="s">
        <v>177</v>
      </c>
      <c r="D73" s="89"/>
      <c r="E73" s="89"/>
      <c r="F73" s="89"/>
      <c r="G73" s="95"/>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row>
    <row r="74" spans="1:110" s="58" customFormat="1">
      <c r="A74" s="51"/>
      <c r="B74" s="93" t="s">
        <v>52</v>
      </c>
      <c r="D74" s="89"/>
      <c r="E74" s="89"/>
      <c r="F74" s="89"/>
      <c r="G74" s="95"/>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row>
    <row r="75" spans="1:110" s="58" customFormat="1">
      <c r="A75" s="51"/>
      <c r="B75" s="93" t="s">
        <v>178</v>
      </c>
      <c r="D75" s="89"/>
      <c r="E75" s="89"/>
      <c r="F75" s="89"/>
      <c r="G75" s="95"/>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row>
    <row r="76" spans="1:110" s="58" customFormat="1" ht="44.25" customHeight="1">
      <c r="A76" s="54"/>
      <c r="B76" s="190" t="s">
        <v>179</v>
      </c>
      <c r="C76" s="190"/>
      <c r="D76" s="190"/>
      <c r="E76" s="190"/>
      <c r="G76" s="95"/>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row>
    <row r="77" spans="1:110" s="58" customFormat="1">
      <c r="A77" s="51"/>
      <c r="B77" s="93"/>
      <c r="C77" s="94"/>
      <c r="D77" s="89" t="s">
        <v>53</v>
      </c>
      <c r="E77" s="89" t="s">
        <v>53</v>
      </c>
      <c r="F77" s="89"/>
      <c r="G77" s="95"/>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row>
    <row r="78" spans="1:110" s="58" customFormat="1" ht="17.25" customHeight="1">
      <c r="A78" s="51" t="s">
        <v>0</v>
      </c>
      <c r="B78" s="93" t="s">
        <v>141</v>
      </c>
      <c r="C78" s="58" t="s">
        <v>21</v>
      </c>
      <c r="D78" s="89">
        <v>94</v>
      </c>
      <c r="E78" s="89"/>
      <c r="F78" s="89">
        <f>+D78*E78</f>
        <v>0</v>
      </c>
      <c r="G78" s="95"/>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row>
    <row r="79" spans="1:110" s="58" customFormat="1" ht="12.75" customHeight="1">
      <c r="A79" s="51" t="s">
        <v>1</v>
      </c>
      <c r="B79" s="93" t="s">
        <v>180</v>
      </c>
      <c r="C79" s="58" t="s">
        <v>21</v>
      </c>
      <c r="D79" s="89">
        <v>10</v>
      </c>
      <c r="E79" s="89"/>
      <c r="F79" s="89">
        <f>+D79*E79</f>
        <v>0</v>
      </c>
      <c r="G79" s="95"/>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row>
    <row r="80" spans="1:110" s="58" customFormat="1">
      <c r="A80" s="54"/>
      <c r="B80" s="93"/>
      <c r="C80" s="105"/>
      <c r="D80" s="89"/>
      <c r="E80" s="89"/>
      <c r="F80" s="89"/>
      <c r="G80" s="95"/>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row>
    <row r="81" spans="1:110" s="58" customFormat="1">
      <c r="A81" s="54"/>
      <c r="B81" s="93"/>
      <c r="C81" s="105"/>
      <c r="D81" s="89"/>
      <c r="E81" s="89"/>
      <c r="F81" s="89"/>
      <c r="G81" s="95"/>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row>
    <row r="82" spans="1:110" s="58" customFormat="1" ht="26.25" customHeight="1">
      <c r="A82" s="51" t="s">
        <v>19</v>
      </c>
      <c r="B82" s="190" t="s">
        <v>181</v>
      </c>
      <c r="C82" s="190"/>
      <c r="D82" s="190"/>
      <c r="E82" s="190"/>
      <c r="F82" s="89"/>
      <c r="G82" s="95"/>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row>
    <row r="83" spans="1:110" s="58" customFormat="1" ht="79.5" customHeight="1">
      <c r="A83" s="51"/>
      <c r="B83" s="190" t="s">
        <v>182</v>
      </c>
      <c r="C83" s="190"/>
      <c r="D83" s="190"/>
      <c r="E83" s="190"/>
      <c r="F83" s="89"/>
      <c r="G83" s="95"/>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row>
    <row r="84" spans="1:110" s="58" customFormat="1" ht="38.25">
      <c r="A84" s="51" t="s">
        <v>0</v>
      </c>
      <c r="B84" s="93" t="s">
        <v>183</v>
      </c>
      <c r="C84" s="94" t="s">
        <v>21</v>
      </c>
      <c r="D84" s="89">
        <v>92</v>
      </c>
      <c r="E84" s="89"/>
      <c r="F84" s="89">
        <f>+D84*E84</f>
        <v>0</v>
      </c>
      <c r="G84" s="95"/>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row>
    <row r="85" spans="1:110" s="58" customFormat="1">
      <c r="A85" s="51"/>
      <c r="B85" s="93"/>
      <c r="C85" s="94"/>
      <c r="D85" s="89"/>
      <c r="E85" s="89"/>
      <c r="F85" s="89"/>
      <c r="G85" s="95"/>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row>
    <row r="86" spans="1:110" s="58" customFormat="1">
      <c r="A86" s="51" t="s">
        <v>1</v>
      </c>
      <c r="B86" s="93" t="s">
        <v>184</v>
      </c>
      <c r="C86" s="58" t="s">
        <v>17</v>
      </c>
      <c r="D86" s="89">
        <v>38</v>
      </c>
      <c r="E86" s="89"/>
      <c r="F86" s="89">
        <f>+D86*E86</f>
        <v>0</v>
      </c>
      <c r="G86" s="95"/>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row>
    <row r="87" spans="1:110" s="5" customFormat="1">
      <c r="A87" s="52"/>
      <c r="B87" s="106"/>
    </row>
    <row r="88" spans="1:110" s="5" customFormat="1">
      <c r="A88" s="52"/>
      <c r="B88" s="106"/>
    </row>
    <row r="89" spans="1:110" s="5" customFormat="1" ht="40.5" customHeight="1">
      <c r="A89" s="52" t="s">
        <v>20</v>
      </c>
      <c r="B89" s="191" t="s">
        <v>51</v>
      </c>
      <c r="C89" s="191"/>
      <c r="D89" s="191"/>
      <c r="E89" s="191"/>
    </row>
    <row r="90" spans="1:110" s="5" customFormat="1">
      <c r="A90" s="52"/>
      <c r="B90" s="106" t="s">
        <v>50</v>
      </c>
    </row>
    <row r="91" spans="1:110" s="5" customFormat="1">
      <c r="A91" s="52"/>
      <c r="B91" s="106"/>
    </row>
    <row r="92" spans="1:110" s="29" customFormat="1" ht="51">
      <c r="A92" s="55" t="s">
        <v>0</v>
      </c>
      <c r="B92" s="107" t="s">
        <v>185</v>
      </c>
      <c r="C92" s="10" t="s">
        <v>17</v>
      </c>
      <c r="D92" s="11">
        <f>4.5*4</f>
        <v>18</v>
      </c>
      <c r="E92" s="108"/>
      <c r="F92" s="11">
        <f>+E92*D92</f>
        <v>0</v>
      </c>
      <c r="G92" s="63"/>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row>
    <row r="93" spans="1:110" s="29" customFormat="1">
      <c r="A93" s="55"/>
      <c r="B93" s="107"/>
      <c r="C93" s="10"/>
      <c r="D93" s="11"/>
      <c r="E93" s="108"/>
      <c r="F93" s="11"/>
      <c r="G93" s="63"/>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row>
    <row r="94" spans="1:110" s="29" customFormat="1" ht="38.25">
      <c r="A94" s="55" t="s">
        <v>1</v>
      </c>
      <c r="B94" s="107" t="s">
        <v>186</v>
      </c>
      <c r="C94" s="10" t="s">
        <v>17</v>
      </c>
      <c r="D94" s="11">
        <v>12.2</v>
      </c>
      <c r="E94" s="108"/>
      <c r="F94" s="11">
        <f>+E94*D94</f>
        <v>0</v>
      </c>
      <c r="G94" s="63"/>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row>
    <row r="95" spans="1:110" s="29" customFormat="1">
      <c r="A95" s="55"/>
      <c r="B95" s="107"/>
      <c r="C95" s="10"/>
      <c r="D95" s="11"/>
      <c r="E95" s="108"/>
      <c r="F95" s="11"/>
      <c r="G95" s="63"/>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row>
    <row r="96" spans="1:110" s="74" customFormat="1" ht="18" customHeight="1">
      <c r="A96" s="136"/>
      <c r="B96" s="137"/>
      <c r="C96" s="138"/>
      <c r="D96" s="139"/>
      <c r="E96" s="141" t="s">
        <v>106</v>
      </c>
      <c r="F96" s="140">
        <f>SUM(F56:F94)</f>
        <v>0</v>
      </c>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row>
    <row r="97" spans="1:110" s="64" customFormat="1" ht="18" customHeight="1">
      <c r="A97" s="56"/>
      <c r="B97" s="65"/>
      <c r="C97" s="39"/>
      <c r="D97" s="66"/>
      <c r="E97" s="67"/>
      <c r="F97" s="66"/>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row>
    <row r="98" spans="1:110" s="64" customFormat="1" ht="18" customHeight="1">
      <c r="A98" s="56"/>
      <c r="B98" s="65"/>
      <c r="C98" s="39"/>
      <c r="D98" s="66"/>
      <c r="E98" s="67"/>
      <c r="F98" s="66"/>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row>
    <row r="99" spans="1:110" s="64" customFormat="1" ht="18" customHeight="1">
      <c r="A99" s="142" t="s">
        <v>103</v>
      </c>
      <c r="B99" s="143" t="s">
        <v>101</v>
      </c>
      <c r="C99" s="68"/>
      <c r="D99" s="66"/>
      <c r="E99" s="67"/>
      <c r="F99" s="66"/>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row>
    <row r="100" spans="1:110" s="64" customFormat="1" ht="18" customHeight="1">
      <c r="A100" s="144"/>
      <c r="B100" s="45"/>
      <c r="C100" s="68"/>
      <c r="D100" s="66"/>
      <c r="E100" s="67"/>
      <c r="F100" s="66"/>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row>
    <row r="101" spans="1:110" s="64" customFormat="1" ht="28.5" customHeight="1">
      <c r="A101" s="144"/>
      <c r="B101" s="65" t="s">
        <v>187</v>
      </c>
      <c r="C101" s="156" t="s">
        <v>3</v>
      </c>
      <c r="D101" s="11">
        <v>0.15</v>
      </c>
      <c r="E101" s="108">
        <f>+F96+F51</f>
        <v>0</v>
      </c>
      <c r="F101" s="11">
        <f>+E101*D101</f>
        <v>0</v>
      </c>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row>
    <row r="102" spans="1:110" s="64" customFormat="1" ht="18" customHeight="1">
      <c r="A102" s="56"/>
      <c r="B102" s="65"/>
      <c r="C102" s="39"/>
      <c r="D102" s="66"/>
      <c r="E102" s="67"/>
      <c r="F102" s="66"/>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row>
    <row r="103" spans="1:110" s="74" customFormat="1" ht="18" customHeight="1">
      <c r="A103" s="69"/>
      <c r="B103" s="70"/>
      <c r="C103" s="71"/>
      <c r="D103" s="72"/>
      <c r="E103" s="145" t="s">
        <v>107</v>
      </c>
      <c r="F103" s="73">
        <f>+F101</f>
        <v>0</v>
      </c>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row>
    <row r="104" spans="1:110" s="64" customFormat="1" ht="18" customHeight="1">
      <c r="A104" s="56"/>
      <c r="B104" s="65"/>
      <c r="C104" s="39"/>
      <c r="D104" s="66"/>
      <c r="E104" s="67"/>
      <c r="F104" s="66"/>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row>
    <row r="105" spans="1:110" s="29" customFormat="1">
      <c r="A105" s="55"/>
      <c r="B105" s="107"/>
      <c r="C105" s="10"/>
      <c r="D105" s="11"/>
      <c r="E105" s="108"/>
      <c r="F105" s="11"/>
      <c r="G105" s="63"/>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row>
    <row r="107" spans="1:110" ht="18">
      <c r="A107" s="146" t="s">
        <v>100</v>
      </c>
      <c r="B107" s="147" t="s">
        <v>90</v>
      </c>
      <c r="C107" s="110"/>
      <c r="D107" s="111"/>
      <c r="E107" s="112"/>
      <c r="F107" s="112"/>
    </row>
    <row r="108" spans="1:110">
      <c r="A108" s="57"/>
      <c r="B108" s="113"/>
      <c r="C108" s="114"/>
      <c r="D108" s="115"/>
      <c r="E108" s="116"/>
      <c r="F108" s="116"/>
    </row>
    <row r="109" spans="1:110" ht="36" customHeight="1">
      <c r="A109" s="57"/>
      <c r="B109" s="185" t="s">
        <v>91</v>
      </c>
      <c r="C109" s="185"/>
      <c r="D109" s="185"/>
      <c r="E109" s="185"/>
      <c r="F109" s="116"/>
    </row>
    <row r="110" spans="1:110" ht="37.5" customHeight="1">
      <c r="A110" s="57"/>
      <c r="B110" s="187" t="s">
        <v>92</v>
      </c>
      <c r="C110" s="187"/>
      <c r="D110" s="187"/>
      <c r="E110" s="187"/>
      <c r="F110" s="116"/>
    </row>
    <row r="111" spans="1:110">
      <c r="A111" s="57"/>
      <c r="B111" s="187" t="s">
        <v>93</v>
      </c>
      <c r="C111" s="187"/>
      <c r="D111" s="187"/>
      <c r="E111" s="187"/>
      <c r="F111" s="116"/>
    </row>
    <row r="112" spans="1:110" ht="12.75" customHeight="1">
      <c r="A112" s="57"/>
      <c r="B112" s="118"/>
      <c r="C112" s="119"/>
      <c r="D112" s="119"/>
      <c r="E112" s="118"/>
      <c r="F112" s="116"/>
    </row>
    <row r="113" spans="1:6">
      <c r="A113" s="57"/>
      <c r="B113" s="120" t="s">
        <v>94</v>
      </c>
      <c r="C113" s="121"/>
      <c r="D113" s="121"/>
      <c r="E113" s="120"/>
      <c r="F113" s="116"/>
    </row>
    <row r="114" spans="1:6">
      <c r="A114" s="57"/>
      <c r="B114" s="188" t="s">
        <v>95</v>
      </c>
      <c r="C114" s="188"/>
      <c r="D114" s="188"/>
      <c r="E114" s="188"/>
      <c r="F114" s="116"/>
    </row>
    <row r="115" spans="1:6" ht="12.75" customHeight="1">
      <c r="A115" s="57"/>
      <c r="B115" s="120" t="s">
        <v>96</v>
      </c>
      <c r="C115" s="121"/>
      <c r="D115" s="121"/>
      <c r="E115" s="120"/>
      <c r="F115" s="116"/>
    </row>
    <row r="116" spans="1:6" ht="12.75" customHeight="1">
      <c r="A116" s="57"/>
      <c r="B116" s="188" t="s">
        <v>97</v>
      </c>
      <c r="C116" s="188"/>
      <c r="D116" s="188"/>
      <c r="E116" s="120"/>
      <c r="F116" s="116"/>
    </row>
    <row r="117" spans="1:6" ht="12.75" customHeight="1">
      <c r="A117" s="57"/>
      <c r="B117" s="120" t="s">
        <v>98</v>
      </c>
      <c r="C117" s="121"/>
      <c r="D117" s="121"/>
      <c r="E117" s="120"/>
      <c r="F117" s="116"/>
    </row>
    <row r="118" spans="1:6">
      <c r="A118" s="57"/>
      <c r="B118" s="120"/>
      <c r="C118" s="121"/>
      <c r="D118" s="121"/>
      <c r="E118" s="120"/>
      <c r="F118" s="116"/>
    </row>
    <row r="119" spans="1:6" ht="27.75" customHeight="1">
      <c r="A119" s="57"/>
      <c r="B119" s="187" t="s">
        <v>99</v>
      </c>
      <c r="C119" s="187"/>
      <c r="D119" s="187"/>
      <c r="E119" s="187"/>
      <c r="F119" s="116"/>
    </row>
    <row r="120" spans="1:6">
      <c r="A120" s="57"/>
      <c r="B120" s="113"/>
      <c r="C120" s="114"/>
      <c r="D120" s="115"/>
      <c r="E120" s="116"/>
      <c r="F120" s="116"/>
    </row>
    <row r="121" spans="1:6" ht="18" customHeight="1" thickBot="1">
      <c r="A121" s="59" t="s">
        <v>53</v>
      </c>
      <c r="B121" s="60"/>
      <c r="C121" s="61"/>
      <c r="D121" s="62"/>
      <c r="E121" s="150" t="s">
        <v>108</v>
      </c>
      <c r="F121" s="150">
        <v>0</v>
      </c>
    </row>
    <row r="122" spans="1:6" ht="13.5" thickTop="1"/>
    <row r="125" spans="1:6" ht="18">
      <c r="A125" s="146" t="s">
        <v>89</v>
      </c>
      <c r="B125" s="192" t="s">
        <v>69</v>
      </c>
      <c r="C125" s="192"/>
      <c r="D125" s="192"/>
      <c r="E125" s="148"/>
      <c r="F125" s="148"/>
    </row>
    <row r="126" spans="1:6">
      <c r="A126" s="57"/>
      <c r="B126" s="113"/>
      <c r="C126" s="114"/>
      <c r="D126" s="115"/>
      <c r="E126" s="116"/>
      <c r="F126" s="116"/>
    </row>
    <row r="127" spans="1:6">
      <c r="A127" s="58"/>
      <c r="B127" s="94"/>
      <c r="C127" s="58"/>
      <c r="D127" s="58"/>
      <c r="E127" s="94"/>
      <c r="F127" s="94"/>
    </row>
    <row r="128" spans="1:6" ht="66.75" customHeight="1">
      <c r="A128" s="58"/>
      <c r="B128" s="187" t="s">
        <v>70</v>
      </c>
      <c r="C128" s="187"/>
      <c r="D128" s="187"/>
      <c r="E128" s="187"/>
      <c r="F128" s="94"/>
    </row>
    <row r="129" spans="1:6">
      <c r="A129" s="58"/>
      <c r="B129" s="120"/>
      <c r="C129" s="121"/>
      <c r="D129" s="121"/>
      <c r="E129" s="120"/>
      <c r="F129" s="94"/>
    </row>
    <row r="130" spans="1:6">
      <c r="A130" s="58"/>
      <c r="B130" s="189" t="s">
        <v>71</v>
      </c>
      <c r="C130" s="189"/>
      <c r="D130" s="189"/>
      <c r="E130" s="189"/>
      <c r="F130" s="94"/>
    </row>
    <row r="131" spans="1:6">
      <c r="A131" s="51" t="s">
        <v>53</v>
      </c>
      <c r="B131" s="185" t="s">
        <v>72</v>
      </c>
      <c r="C131" s="185"/>
      <c r="D131" s="185"/>
      <c r="E131" s="185"/>
      <c r="F131" s="94"/>
    </row>
    <row r="132" spans="1:6" ht="52.5" customHeight="1">
      <c r="A132" s="58"/>
      <c r="B132" s="185" t="s">
        <v>73</v>
      </c>
      <c r="C132" s="185"/>
      <c r="D132" s="185"/>
      <c r="E132" s="185"/>
      <c r="F132" s="94"/>
    </row>
    <row r="133" spans="1:6">
      <c r="A133" s="58"/>
      <c r="B133" s="185" t="s">
        <v>74</v>
      </c>
      <c r="C133" s="185"/>
      <c r="D133" s="185"/>
      <c r="E133" s="185"/>
      <c r="F133" s="94"/>
    </row>
    <row r="134" spans="1:6">
      <c r="A134" s="58"/>
      <c r="B134" s="94"/>
      <c r="C134" s="58"/>
      <c r="D134" s="58"/>
      <c r="E134" s="94"/>
      <c r="F134" s="94"/>
    </row>
    <row r="135" spans="1:6">
      <c r="A135" s="58"/>
      <c r="B135" s="117" t="s">
        <v>114</v>
      </c>
      <c r="C135" s="58"/>
      <c r="D135" s="58"/>
      <c r="E135" s="94"/>
      <c r="F135" s="94"/>
    </row>
    <row r="136" spans="1:6">
      <c r="A136" s="58"/>
      <c r="B136" s="117" t="s">
        <v>75</v>
      </c>
      <c r="C136" s="58"/>
      <c r="D136" s="58"/>
      <c r="E136" s="94"/>
      <c r="F136" s="94"/>
    </row>
    <row r="137" spans="1:6">
      <c r="A137" s="58"/>
      <c r="B137" s="117" t="s">
        <v>76</v>
      </c>
      <c r="C137" s="58"/>
      <c r="D137" s="58"/>
      <c r="E137" s="94"/>
      <c r="F137" s="94"/>
    </row>
    <row r="138" spans="1:6">
      <c r="A138" s="58"/>
      <c r="B138" s="117" t="s">
        <v>77</v>
      </c>
      <c r="C138" s="58"/>
      <c r="D138" s="58"/>
      <c r="E138" s="94"/>
      <c r="F138" s="94"/>
    </row>
    <row r="139" spans="1:6">
      <c r="A139" s="58"/>
      <c r="B139" s="117"/>
      <c r="C139" s="58"/>
      <c r="D139" s="58"/>
      <c r="E139" s="94"/>
      <c r="F139" s="94"/>
    </row>
    <row r="140" spans="1:6" ht="15" customHeight="1">
      <c r="A140" s="58"/>
      <c r="B140" s="117" t="s">
        <v>113</v>
      </c>
      <c r="C140" s="58"/>
      <c r="D140" s="58"/>
      <c r="E140" s="94"/>
      <c r="F140" s="94"/>
    </row>
    <row r="141" spans="1:6" ht="14.25" customHeight="1">
      <c r="A141" s="58"/>
      <c r="B141" s="117" t="s">
        <v>78</v>
      </c>
      <c r="C141" s="58"/>
      <c r="D141" s="58"/>
      <c r="E141" s="94"/>
      <c r="F141" s="94"/>
    </row>
    <row r="142" spans="1:6">
      <c r="A142" s="58"/>
      <c r="B142" s="117" t="s">
        <v>79</v>
      </c>
      <c r="C142" s="58"/>
      <c r="D142" s="58"/>
      <c r="E142" s="94"/>
      <c r="F142" s="94"/>
    </row>
    <row r="143" spans="1:6">
      <c r="A143" s="58"/>
      <c r="B143" s="117" t="s">
        <v>80</v>
      </c>
      <c r="C143" s="58"/>
      <c r="D143" s="58"/>
      <c r="E143" s="94"/>
      <c r="F143" s="94"/>
    </row>
    <row r="144" spans="1:6">
      <c r="A144" s="58"/>
      <c r="B144" s="117" t="s">
        <v>81</v>
      </c>
      <c r="C144" s="58"/>
      <c r="D144" s="58"/>
      <c r="E144" s="94"/>
      <c r="F144" s="94"/>
    </row>
    <row r="145" spans="1:6">
      <c r="A145" s="58"/>
      <c r="B145" s="122"/>
      <c r="C145" s="58"/>
      <c r="D145" s="58"/>
      <c r="E145" s="94"/>
      <c r="F145" s="94"/>
    </row>
    <row r="146" spans="1:6" ht="55.5" customHeight="1">
      <c r="A146" s="58"/>
      <c r="B146" s="185" t="s">
        <v>111</v>
      </c>
      <c r="C146" s="185"/>
      <c r="D146" s="185"/>
      <c r="E146" s="185"/>
      <c r="F146" s="94"/>
    </row>
    <row r="147" spans="1:6" ht="15.75" customHeight="1">
      <c r="A147" s="58"/>
      <c r="B147" s="117" t="s">
        <v>82</v>
      </c>
      <c r="C147" s="51"/>
      <c r="D147" s="51"/>
      <c r="E147" s="123"/>
      <c r="F147" s="94"/>
    </row>
    <row r="148" spans="1:6">
      <c r="A148" s="58"/>
      <c r="B148" s="185" t="s">
        <v>83</v>
      </c>
      <c r="C148" s="185"/>
      <c r="D148" s="185"/>
      <c r="E148" s="185"/>
      <c r="F148" s="94"/>
    </row>
    <row r="149" spans="1:6">
      <c r="A149" s="58"/>
      <c r="B149" s="117" t="s">
        <v>84</v>
      </c>
      <c r="C149" s="51"/>
      <c r="D149" s="51"/>
      <c r="E149" s="123"/>
      <c r="F149" s="94"/>
    </row>
    <row r="150" spans="1:6" ht="26.25" customHeight="1">
      <c r="A150" s="58"/>
      <c r="B150" s="185" t="s">
        <v>85</v>
      </c>
      <c r="C150" s="185"/>
      <c r="D150" s="185"/>
      <c r="E150" s="185"/>
      <c r="F150" s="94"/>
    </row>
    <row r="151" spans="1:6">
      <c r="A151" s="58"/>
      <c r="B151" s="117"/>
      <c r="C151" s="124"/>
      <c r="D151" s="124"/>
      <c r="E151" s="117"/>
      <c r="F151" s="94"/>
    </row>
    <row r="152" spans="1:6" ht="54.75" customHeight="1">
      <c r="A152" s="58"/>
      <c r="B152" s="185" t="s">
        <v>112</v>
      </c>
      <c r="C152" s="185"/>
      <c r="D152" s="185"/>
      <c r="E152" s="185"/>
      <c r="F152" s="94"/>
    </row>
    <row r="153" spans="1:6" ht="12.75" customHeight="1">
      <c r="A153" s="58"/>
      <c r="B153" s="185" t="s">
        <v>86</v>
      </c>
      <c r="C153" s="185"/>
      <c r="D153" s="185"/>
      <c r="E153" s="185"/>
      <c r="F153" s="94"/>
    </row>
    <row r="154" spans="1:6">
      <c r="A154" s="58"/>
      <c r="B154" s="185" t="s">
        <v>87</v>
      </c>
      <c r="C154" s="185"/>
      <c r="D154" s="185"/>
      <c r="E154" s="185"/>
      <c r="F154" s="94"/>
    </row>
    <row r="155" spans="1:6">
      <c r="A155" s="58"/>
      <c r="B155" s="122" t="s">
        <v>88</v>
      </c>
      <c r="C155" s="51"/>
      <c r="D155" s="51"/>
      <c r="E155" s="123"/>
      <c r="F155" s="94"/>
    </row>
    <row r="156" spans="1:6">
      <c r="A156" s="58"/>
      <c r="B156" s="122"/>
      <c r="C156" s="51"/>
      <c r="D156" s="51"/>
      <c r="E156" s="123"/>
      <c r="F156" s="94"/>
    </row>
    <row r="157" spans="1:6">
      <c r="A157" s="58"/>
      <c r="B157" s="122"/>
      <c r="C157" s="51"/>
      <c r="D157" s="51"/>
      <c r="E157" s="123"/>
      <c r="F157" s="94"/>
    </row>
    <row r="158" spans="1:6" ht="18" customHeight="1" thickBot="1">
      <c r="B158" s="125"/>
      <c r="C158" s="126"/>
      <c r="D158" s="127"/>
      <c r="E158" s="149" t="s">
        <v>109</v>
      </c>
      <c r="F158" s="149">
        <v>0</v>
      </c>
    </row>
    <row r="159" spans="1:6" ht="13.5" thickTop="1"/>
  </sheetData>
  <mergeCells count="36">
    <mergeCell ref="B29:E29"/>
    <mergeCell ref="B125:D125"/>
    <mergeCell ref="B6:E6"/>
    <mergeCell ref="B7:E7"/>
    <mergeCell ref="B15:E15"/>
    <mergeCell ref="B16:E16"/>
    <mergeCell ref="B18:E18"/>
    <mergeCell ref="B13:E13"/>
    <mergeCell ref="B14:E14"/>
    <mergeCell ref="B62:E62"/>
    <mergeCell ref="B56:E56"/>
    <mergeCell ref="B70:E70"/>
    <mergeCell ref="B71:E71"/>
    <mergeCell ref="B72:E72"/>
    <mergeCell ref="B76:E76"/>
    <mergeCell ref="B132:E132"/>
    <mergeCell ref="B114:E114"/>
    <mergeCell ref="B82:E82"/>
    <mergeCell ref="B83:E83"/>
    <mergeCell ref="B89:E89"/>
    <mergeCell ref="B154:E154"/>
    <mergeCell ref="B21:E21"/>
    <mergeCell ref="B146:E146"/>
    <mergeCell ref="B148:E148"/>
    <mergeCell ref="B150:E150"/>
    <mergeCell ref="B152:E152"/>
    <mergeCell ref="B153:E153"/>
    <mergeCell ref="B109:E109"/>
    <mergeCell ref="B110:E110"/>
    <mergeCell ref="B111:E111"/>
    <mergeCell ref="B116:D116"/>
    <mergeCell ref="B119:E119"/>
    <mergeCell ref="B128:E128"/>
    <mergeCell ref="B131:E131"/>
    <mergeCell ref="B133:E133"/>
    <mergeCell ref="B130:E130"/>
  </mergeCells>
  <phoneticPr fontId="2" type="noConversion"/>
  <printOptions horizontalCentered="1"/>
  <pageMargins left="0.78740157480314965" right="0.19685039370078741" top="0.78740157480314965" bottom="0.78740157480314965" header="0.31496062992125984" footer="0.31496062992125984"/>
  <pageSetup paperSize="9" fitToHeight="70" orientation="portrait" horizontalDpi="180" verticalDpi="180" r:id="rId1"/>
  <headerFooter alignWithMargins="0">
    <oddHeader>&amp;LPZR - Ponudba&amp;C&amp;"Arial Narrow,Navadno"&amp;11Ljubljanski grad - OBNOVA STOPNIŠČA Trakt C&amp;R&amp;"Arial Narrow,Navadno"Javni zavod LJUBLJANSKI GRAD</oddHeader>
    <oddFooter>&amp;R&amp;"Arial Narrow,Navadno"Stran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REKAPITULACIJA</vt:lpstr>
      <vt:lpstr>RAZPISNA DOLOČILA</vt:lpstr>
      <vt:lpstr>POPIS DEL</vt:lpstr>
      <vt:lpstr>'POPIS DEL'!Tiskanje_naslovov</vt:lpstr>
    </vt:vector>
  </TitlesOfParts>
  <Company>___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___</dc:creator>
  <cp:lastModifiedBy>Sandra Momič</cp:lastModifiedBy>
  <cp:lastPrinted>2022-11-13T10:27:51Z</cp:lastPrinted>
  <dcterms:created xsi:type="dcterms:W3CDTF">2004-11-18T13:58:29Z</dcterms:created>
  <dcterms:modified xsi:type="dcterms:W3CDTF">2022-12-08T08:35:09Z</dcterms:modified>
</cp:coreProperties>
</file>