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24226"/>
  <mc:AlternateContent xmlns:mc="http://schemas.openxmlformats.org/markup-compatibility/2006">
    <mc:Choice Requires="x15">
      <x15ac:absPath xmlns:x15ac="http://schemas.microsoft.com/office/spreadsheetml/2010/11/ac" url="https://javnizavodljubljanskigr-my.sharepoint.com/personal/nejc_babic_ljubljanskigrad_si/Documents/15-TEHNICNA SLUZBA/01_JAVNO NAROČANJE/07_JAVNO NAROČANJE 2020/02-PREHOD S-G/04_RAZPISNA DOKUMENTACIJA/"/>
    </mc:Choice>
  </mc:AlternateContent>
  <xr:revisionPtr revIDLastSave="0" documentId="8_{52EE8E17-9D3D-4FE0-9B66-8EA0CE897779}" xr6:coauthVersionLast="45" xr6:coauthVersionMax="45" xr10:uidLastSave="{00000000-0000-0000-0000-000000000000}"/>
  <bookViews>
    <workbookView xWindow="-120" yWindow="-120" windowWidth="29040" windowHeight="15840" tabRatio="956" activeTab="1" xr2:uid="{00000000-000D-0000-FFFF-FFFF00000000}"/>
  </bookViews>
  <sheets>
    <sheet name="REKAPITULACIJA" sheetId="4" r:id="rId1"/>
    <sheet name="Pripravljalno-zaključna dela" sheetId="40" r:id="rId2"/>
    <sheet name="Gradbeno-obrtniška dela" sheetId="36" r:id="rId3"/>
    <sheet name="Elektro-instalacijska dela" sheetId="38" r:id="rId4"/>
    <sheet name="Izdelava PID" sheetId="43" r:id="rId5"/>
    <sheet name="Projektantski nadzor" sheetId="41" r:id="rId6"/>
  </sheets>
  <externalReferences>
    <externalReference r:id="rId7"/>
  </externalReferences>
  <definedNames>
    <definedName name="Excel_BuiltIn_Print_Titles_4" localSheetId="2">'[1]NEPREDVIDENA GR.DELA'!#REF!</definedName>
    <definedName name="Excel_BuiltIn_Print_Titles_4">'[1]NEPREDVIDENA GR.DELA'!#REF!</definedName>
    <definedName name="_xlnm.Print_Area" localSheetId="2">'Gradbeno-obrtniška dela'!$A$1:$F$263</definedName>
    <definedName name="_xlnm.Print_Area" localSheetId="0">REKAPITULACIJA!$A$2:$L$42</definedName>
    <definedName name="_xlnm.Print_Titles" localSheetId="3">'Elektro-instalacijska dela'!$1:$2</definedName>
    <definedName name="_xlnm.Print_Titles" localSheetId="2">'Gradbeno-obrtniška dela'!$1:$2</definedName>
    <definedName name="_xlnm.Print_Titles" localSheetId="1">'Pripravljalno-zaključna dela'!$1:$2</definedName>
    <definedName name="_xlnm.Print_Titles" localSheetId="5">'Projektantski nadzor'!$1:$2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1" i="38" l="1"/>
  <c r="F314" i="38"/>
  <c r="F316" i="38"/>
  <c r="F259" i="38"/>
  <c r="F260" i="38"/>
  <c r="F261" i="38"/>
  <c r="F262" i="38"/>
  <c r="F270" i="38"/>
  <c r="F272" i="38"/>
  <c r="F274" i="38"/>
  <c r="F278" i="38"/>
  <c r="F284" i="38"/>
  <c r="F286" i="38"/>
  <c r="F288" i="38"/>
  <c r="F292" i="38"/>
  <c r="F295" i="38"/>
  <c r="F297" i="38"/>
  <c r="F235" i="38"/>
  <c r="F238" i="38"/>
  <c r="F241" i="38"/>
  <c r="F244" i="38"/>
  <c r="F246" i="38"/>
  <c r="F248" i="38"/>
  <c r="F165" i="38"/>
  <c r="F173" i="38"/>
  <c r="F178" i="38"/>
  <c r="F181" i="38"/>
  <c r="F182" i="38"/>
  <c r="F185" i="38"/>
  <c r="F188" i="38"/>
  <c r="F194" i="38"/>
  <c r="F198" i="38"/>
  <c r="F203" i="38"/>
  <c r="F205" i="38"/>
  <c r="F207" i="38"/>
  <c r="F209" i="38"/>
  <c r="F211" i="38"/>
  <c r="F213" i="38"/>
  <c r="F218" i="38"/>
  <c r="F223" i="38"/>
  <c r="F81" i="38"/>
  <c r="F84" i="38"/>
  <c r="F85" i="38"/>
  <c r="F86" i="38"/>
  <c r="F89" i="38"/>
  <c r="F90" i="38"/>
  <c r="F91" i="38"/>
  <c r="F96" i="38"/>
  <c r="F97" i="38"/>
  <c r="F98" i="38"/>
  <c r="F99" i="38"/>
  <c r="F102" i="38"/>
  <c r="F105" i="38"/>
  <c r="F106" i="38"/>
  <c r="F109" i="38"/>
  <c r="F112" i="38"/>
  <c r="F113" i="38"/>
  <c r="F114" i="38"/>
  <c r="F117" i="38"/>
  <c r="F119" i="38"/>
  <c r="F122" i="38"/>
  <c r="F124" i="38"/>
  <c r="F126" i="38"/>
  <c r="F129" i="38"/>
  <c r="F132" i="38"/>
  <c r="F133" i="38"/>
  <c r="F138" i="38"/>
  <c r="F140" i="38"/>
  <c r="F142" i="38"/>
  <c r="F145" i="38"/>
  <c r="F147" i="38"/>
  <c r="F149" i="38"/>
  <c r="F151" i="38"/>
  <c r="F153" i="38"/>
  <c r="F155" i="38"/>
  <c r="F19" i="40"/>
  <c r="F23" i="38" l="1"/>
  <c r="F25" i="38"/>
  <c r="F27" i="38"/>
  <c r="F29" i="38"/>
  <c r="F31" i="38"/>
  <c r="F33" i="38"/>
  <c r="F35" i="38"/>
  <c r="F37" i="38"/>
  <c r="F21" i="38"/>
  <c r="F53" i="38"/>
  <c r="F48" i="38"/>
  <c r="F42" i="38"/>
  <c r="F72" i="38"/>
  <c r="F70" i="38"/>
  <c r="F64" i="38"/>
  <c r="F59" i="38"/>
  <c r="F57" i="38"/>
  <c r="F55" i="38"/>
  <c r="F50" i="38"/>
  <c r="F44" i="38"/>
  <c r="F32" i="40"/>
  <c r="I32" i="4"/>
  <c r="I34" i="4"/>
  <c r="F21" i="40"/>
  <c r="F23" i="40"/>
  <c r="F29" i="40"/>
  <c r="F30" i="40"/>
  <c r="F25" i="40"/>
  <c r="F11" i="40"/>
  <c r="F13" i="40"/>
  <c r="F15" i="40"/>
  <c r="F17" i="40"/>
  <c r="F9" i="40"/>
  <c r="F157" i="38" l="1"/>
  <c r="F225" i="38"/>
  <c r="F74" i="38"/>
  <c r="F318" i="38"/>
  <c r="F299" i="38"/>
  <c r="F250" i="38"/>
  <c r="F35" i="40"/>
  <c r="F82" i="40" s="1"/>
  <c r="I24" i="4" s="1"/>
  <c r="F322" i="38" l="1"/>
  <c r="I28" i="4" s="1"/>
  <c r="F202" i="36"/>
  <c r="F175" i="36"/>
  <c r="F108" i="36"/>
  <c r="F103" i="36"/>
  <c r="F98" i="36"/>
  <c r="D47" i="36"/>
  <c r="F47" i="36" s="1"/>
  <c r="F224" i="36"/>
  <c r="D56" i="36"/>
  <c r="F56" i="36" s="1"/>
  <c r="F248" i="36"/>
  <c r="F193" i="36"/>
  <c r="F178" i="36"/>
  <c r="F169" i="36"/>
  <c r="F164" i="36"/>
  <c r="F161" i="36"/>
  <c r="F150" i="36"/>
  <c r="F205" i="36"/>
  <c r="F184" i="36"/>
  <c r="F181" i="36"/>
  <c r="F172" i="36"/>
  <c r="F171" i="36"/>
  <c r="F158" i="36"/>
  <c r="F155" i="36"/>
  <c r="F154" i="36"/>
  <c r="F147" i="36"/>
  <c r="F144" i="36"/>
  <c r="F141" i="36"/>
  <c r="F133" i="36"/>
  <c r="F130" i="36"/>
  <c r="F129" i="36"/>
  <c r="F128" i="36"/>
  <c r="F123" i="36"/>
  <c r="F120" i="36"/>
  <c r="F71" i="36"/>
  <c r="F70" i="36"/>
  <c r="F65" i="36"/>
  <c r="F62" i="36"/>
  <c r="F61" i="36"/>
  <c r="F55" i="36"/>
  <c r="F54" i="36"/>
  <c r="F48" i="36"/>
  <c r="F39" i="36"/>
  <c r="F36" i="36"/>
  <c r="F33" i="36"/>
  <c r="F27" i="36"/>
  <c r="F24" i="36"/>
  <c r="F23" i="36"/>
  <c r="F18" i="36"/>
  <c r="F17" i="36"/>
  <c r="F11" i="36"/>
  <c r="F12" i="36"/>
  <c r="F254" i="36"/>
  <c r="F221" i="36"/>
  <c r="F213" i="36"/>
  <c r="F216" i="36" s="1"/>
  <c r="F199" i="36"/>
  <c r="F196" i="36"/>
  <c r="F111" i="36"/>
  <c r="F30" i="36"/>
  <c r="F84" i="36"/>
  <c r="F83" i="36"/>
  <c r="F78" i="36"/>
  <c r="F77" i="36"/>
  <c r="F76" i="36"/>
  <c r="F257" i="36"/>
  <c r="F251" i="36"/>
  <c r="F114" i="36" l="1"/>
  <c r="F187" i="36"/>
  <c r="F260" i="36"/>
  <c r="F208" i="36"/>
  <c r="F227" i="36"/>
  <c r="F136" i="36"/>
  <c r="F86" i="36"/>
  <c r="F263" i="36" l="1"/>
  <c r="I26" i="4" s="1"/>
  <c r="I30" i="4" s="1"/>
  <c r="I36" i="4" s="1"/>
  <c r="I38" i="4" s="1"/>
  <c r="I40" i="4" s="1"/>
</calcChain>
</file>

<file path=xl/sharedStrings.xml><?xml version="1.0" encoding="utf-8"?>
<sst xmlns="http://schemas.openxmlformats.org/spreadsheetml/2006/main" count="953" uniqueCount="480">
  <si>
    <t>a.</t>
  </si>
  <si>
    <t>b.</t>
  </si>
  <si>
    <t>c.</t>
  </si>
  <si>
    <t>16.</t>
  </si>
  <si>
    <t>kpl</t>
  </si>
  <si>
    <t xml:space="preserve">Investitor:   </t>
  </si>
  <si>
    <t xml:space="preserve">Objekt:      </t>
  </si>
  <si>
    <t>1.</t>
  </si>
  <si>
    <t>2.</t>
  </si>
  <si>
    <t>3.</t>
  </si>
  <si>
    <t>4.</t>
  </si>
  <si>
    <t>m2</t>
  </si>
  <si>
    <t>5.</t>
  </si>
  <si>
    <t>6.</t>
  </si>
  <si>
    <t>7.</t>
  </si>
  <si>
    <t>8.</t>
  </si>
  <si>
    <t>m1</t>
  </si>
  <si>
    <t>9.</t>
  </si>
  <si>
    <t>10.</t>
  </si>
  <si>
    <t>11.</t>
  </si>
  <si>
    <t>12.</t>
  </si>
  <si>
    <t>13.</t>
  </si>
  <si>
    <t>14.</t>
  </si>
  <si>
    <t>kos</t>
  </si>
  <si>
    <t>Opis</t>
  </si>
  <si>
    <t>15.</t>
  </si>
  <si>
    <t>m3</t>
  </si>
  <si>
    <t>kg</t>
  </si>
  <si>
    <t>I.</t>
  </si>
  <si>
    <t>GRADBENA IN RUŠITVENA DELA</t>
  </si>
  <si>
    <t>Rušenje z žaganjem kamnitega zidu trakta G2 za izvedbo odprtine za povezavo med traktoma S in G.
Rušitev se izvaja v dveh fazah, najprej do polovice iz strani trakta S, po izvedbi ab okvirja pa še iz strani trakta G.  Dimenzije 310 x 150 cm tlorisne romboidne oblike.</t>
  </si>
  <si>
    <t xml:space="preserve">Čiščenje drobirja poševnega skalnega terena do trdne skale in odvoz na deponijo. </t>
  </si>
  <si>
    <t>II.</t>
  </si>
  <si>
    <t>Dobava materiala in izdelava suhomontažćnih pregradnih sten in oblog, kompletno sistemnska podkonstrukcija, vgradnja izolacije, mavčnokartonske ploše ter vgradnja vogalčnikov. Bandažireanje v kvaliteti Q2. Izvedba v sestavi:</t>
  </si>
  <si>
    <t>Predelna stena sistema kot npr. Knauf W 112, deb. 12,5cm, v sestavi:</t>
  </si>
  <si>
    <t>Stenska obloga  ob zunanji dvoriščni steni  pritličja,  sistema kot npr. Knauf W625, v sestavi:</t>
  </si>
  <si>
    <t>MONTAŽNA DELA</t>
  </si>
  <si>
    <t>MIZARSKA IN PODOPOLAGALSKA DELA</t>
  </si>
  <si>
    <t>III.</t>
  </si>
  <si>
    <t>KLJUČAVNIČARSKA DELA</t>
  </si>
  <si>
    <t>IV.</t>
  </si>
  <si>
    <t>STEKLARSKA DELA</t>
  </si>
  <si>
    <t>KAMNOSEŠKA DELA</t>
  </si>
  <si>
    <t>SLIKOPLESKARSKA DELA</t>
  </si>
  <si>
    <t xml:space="preserve">Vgradnja zvočnika v knauf steno </t>
  </si>
  <si>
    <t xml:space="preserve">Vgradnja zvočnika v JEKOR steno </t>
  </si>
  <si>
    <t>V.</t>
  </si>
  <si>
    <t>VI.</t>
  </si>
  <si>
    <t>VII.</t>
  </si>
  <si>
    <t>VIII.</t>
  </si>
  <si>
    <t xml:space="preserve"> </t>
  </si>
  <si>
    <t>EM</t>
  </si>
  <si>
    <t>Količina</t>
  </si>
  <si>
    <t>Cena / EM</t>
  </si>
  <si>
    <t>Vrednost (EUR)</t>
  </si>
  <si>
    <t>GRADBENO-OBRTNIŠKA DELA</t>
  </si>
  <si>
    <t>B.</t>
  </si>
  <si>
    <t xml:space="preserve"> - </t>
  </si>
  <si>
    <t>Rušenje – z žaganjem po vertikali skalnega terena - za razširitev vhodnega mostovža od trakta S do vodnjaka v širini 65 cm z odvozom materiala na deponijo</t>
  </si>
  <si>
    <t>Rušenje in odvoz skalnega odkopa (škriljevca) v območju med vodnjakom in zidom G2 ter v prostoru kleti trakta G  z odvozom materiala na deponijo.</t>
  </si>
  <si>
    <t>V prostoru trakta G</t>
  </si>
  <si>
    <t>Med vodnjakom in traktom G2</t>
  </si>
  <si>
    <t xml:space="preserve">Izdelava drenaže - odtoka - za morebitno izcejanje vode iz dna prostora trakta G, z vsmei potrebnimi deli in materialom: vrtanje luknje skozi zunanji zid G1 ø 50 mm, dolžine 170 cm ter dobava in montaža  inox  AlSi 316 (1.4404) cevi ø 40 mm dolžine 200 cm.                                                           </t>
  </si>
  <si>
    <t>Izvedba priključka obstoječega lesenega teak tlaka v traktu S na novi tlak iz jesena ob vhodu proti vodnjaku. Delna odstranitev obstoječaga teaka, oblikovanje novega stika (v dogovoru s projektantom). Količina ocenjena na 1 m²</t>
  </si>
  <si>
    <t>Zgornja greda: 310 x 70 x 50 cm = 1,085 m³</t>
  </si>
  <si>
    <t>Oba stebra: 2x 1,85 x 0,70 x 2,90 = 7,51 m³</t>
  </si>
  <si>
    <t xml:space="preserve">Opaženje in betoniranje preboja skozi steno G2: delo v dveh fazah z obeh strani zidu. Dobava in vgrajevanje betona C25/30 v prebojni okvir odprtine v zidu G2. 
 </t>
  </si>
  <si>
    <t>Rušenje</t>
  </si>
  <si>
    <t>Žaganje s krožno žago s haljenjem z vodo, po m2 razvite rezane površine</t>
  </si>
  <si>
    <t>Temelj: 310 x 70x 30 cm = 0,651 m³</t>
  </si>
  <si>
    <t xml:space="preserve"> -</t>
  </si>
  <si>
    <t>Temelj</t>
  </si>
  <si>
    <t>Zid</t>
  </si>
  <si>
    <t>Dobava in vgrajevanje betona temelja in zidov C25/30 za dvižno invalidsko ploščad, beton z dodatkom za vodotesnost</t>
  </si>
  <si>
    <t>Dobava in izvedba betonske podlage deb. cca 12 cm, armirane z mrežo, kot podlaga lesenim talnim lamelam (med skalnimi stranicami vhoda).</t>
  </si>
  <si>
    <t>Armatura do ø 12 mm</t>
  </si>
  <si>
    <t>Armaturne mreže MAG</t>
  </si>
  <si>
    <t>Armatura nad  ø 12 mm</t>
  </si>
  <si>
    <t>Dobava, polaganje in vezanje srednje komplicirane armature S500A
Obračun po armaturnem izvlečku:</t>
  </si>
  <si>
    <t>Tlak skladišče:
 -Cementni estrih deb 5cm
 -Pe folija 02 mm
 -Izolacija iz ekstrudiranega polistirena  EPS deb 8cm (Točkovno zalepljene na podlago – medetažno AB ploščo)</t>
  </si>
  <si>
    <t>Vlagoodporna MK plošča  kot npr. GKB-I, deb.2x12,5mm</t>
  </si>
  <si>
    <t>Sistemska podkonstrukcija deb. 75 mm, vmes izolacija iz mineralne volne deb. 50 mm</t>
  </si>
  <si>
    <t>Vlagoodporna MK plošča  kot npr. GKB-I, deb. 2x12,5 mm</t>
  </si>
  <si>
    <t>Vlagoodporna MK plošča  kot npr. GKB-I, deb. 2x12,5mm</t>
  </si>
  <si>
    <t>Sistemska podkonstrukcija deb.50mm,  odmik od stene do 15cm, vmes izolacija iz mineralne volne deb. 100mm</t>
  </si>
  <si>
    <t>Stenska obloga obloge zunanjega zidu ob dvigalu, sistema kot npr. Knauf W625, v sestavi:</t>
  </si>
  <si>
    <t>Sistemska podkonstrukcija deb. 50 mm,  odmik od stene do 15 cm, vmes izolacija iz mineralne volne deb. 100 mm</t>
  </si>
  <si>
    <t>Izdelava niše z vrati v zunanji oblogi ob dvigalu,  dim. 80 x 207 cm, v lesenem ali kovinskem okvirju, obloga mavčnokartonska plošča deb. 15 mm, nevidno z zunanje strani in s skritimi panti. Vrata imajo ključavnico.</t>
  </si>
  <si>
    <t xml:space="preserve">Izdelava, dobava in montaža lesenih nosilnih gred mostovža, iz hrastovega ali jesenovega lesa 1. kat,. prereza 16x16 cm. Končna obdelava je potapljanje v Silvanolin ali ustrezno. Kompletno s potrebnim vpasovanjem, spojnim in pritrdilnim materialom. Elementi dolžine : 5x 177 cm, 1x 312 cm, 1x 232 cm, 1x 145 cm. Točne dolžine prilagoditi stanju na licu mesta.    </t>
  </si>
  <si>
    <t>Izdelava podaljškov nosilnih prečnih gred lomljenega mostovža ob eni polovici okrog vodnjaka iz gred dim 10 x 16 cm. Elementi dolžine 6x 45 cm, 1x 110 cm. Točne dolžine in kote prirezovanja izvesti po načrtu in glede na stanje na licu mesta.</t>
  </si>
  <si>
    <t>Dobava in izdelava tlaka mostovža iz vzdolžnih  jesenovih lamel 8x8 cm, privijačenih na spodnje nosilne lesene grede. Med lamelami so prazne fuge širine 5 mm. Poglobljene glave vijakov so zgoraj zaprte z alu vidnimi čepi točno v ravnini tal.  Les je zaščiten s potopljanjem v Silvanolin ali ustrezno. Lamele se spajajo po dolžini na preklop v poševnem prirezu.</t>
  </si>
  <si>
    <t>Ravni mostovž</t>
  </si>
  <si>
    <t>Dvanajstkotni mostovž - razširitev</t>
  </si>
  <si>
    <t>Tlak v območju med skalami ob vhodu. Lamele so nalepljene na betonsko podlago v naklonu 3,2 %. Ob stikih so poglobljeni alu čepi.</t>
  </si>
  <si>
    <t xml:space="preserve">Dobava in polaganje kant hrastovega ali jesenovega parketa (v skladišču). Zaključek ob kamnitem zidu s poglobljeno fugo iz inox L profila 30x20 mm. Vključeno polganje izravnalne mase, brušenje, kitanje, oljenje.                                                   </t>
  </si>
  <si>
    <t>Izdelava im montaža stebrov jeklene ograje mostovža v obliki inox stojk višine 118 cm, deb. 12 mm in  širine 55/30 mm s petimi luknjami ø 5 mm za inox pletenice . Na vrhu stojke je inox glava ø 30 mm  l= 55 mm, vse obdelano peskano s steklenimi kroglicami. V ceni upoštevati še pritrditev stojke na lesen tramič tlaka mostovža z inox objemko U 80x88x8 mm z vijakom.</t>
  </si>
  <si>
    <t>Izdelava, dobava in montaža INOX AlSi 316 L (1.4404) ročaja ograje iz cevi 30x30x 3mm, vijačen na glavo stojke z inox imbusom z utopljeno glavo, obdelano s peskanjem s steklenimi kroglicami.</t>
  </si>
  <si>
    <t xml:space="preserve">Dobava in vgradnja INOX AlSi 316 pletenice ø 4mm, kompletno s pritrdilnimi in napenjalnimi terminali. </t>
  </si>
  <si>
    <t>Izdelava, dobava in montaža INOX AlSi 316 ploščatega profila  100x5 mm, kot vzdolžni zaščitni robnik mostovža, privit na končne robne tramiče s previsom 4 cm navzgo.</t>
  </si>
  <si>
    <t>Izdelava in montaža zidne JEKOR obloge -»zagatnice«- obloga ab konstrukcije in kamnitega zidu ter skalnega terena:
Jekor pločevina deb. 3 mm, zgibana poševno na vertikalah, vijačena z imbus vijaki v beton ali kamen.
Običajna širina lamel je 37 cm ali pa je prilagojena dimenziji na licu mesta, višine so različne (po načrtu). V ceno vključiti tudi dve lameli, ki se odpirata kot vrata.</t>
  </si>
  <si>
    <t>Na betonu in kamnitem zidu</t>
  </si>
  <si>
    <t>Na skali ob vstopu na mostovž</t>
  </si>
  <si>
    <t>Izdelava in montaža stojk mostovža : Dywidag palice  ø 16 mm so uvrtane v talno skalo cca 30 cm globoko in zgoraj v prečni leseni nosilec mostovža.  Dywidag oporna matico ø 100 mm je na skali, druga pa pod nosilno leseno prečko mostovža.</t>
  </si>
  <si>
    <t>Izvedba priključka AB medetažne plošče na kamniti zid z jekor profolom: Izdelava in montaža jekor »S« profila iz jekor pločevine deb. 8 mm, razvite šir. 30 cm,  s sidrnimi zidnimi ploščami dim. 150x150x8 mm, preko katerih je profil sidran v zid z dywidag sidri.</t>
  </si>
  <si>
    <t>Izvedba obrobe AB plošče proti dvoetažnemu prostoru: Izdelava in montaža jekor profila iz ravne ploskve in S zaključka, razvite širine 62 cm,  deb. 6 mm. Profil ima navarjena dywidag sidra za  spoj z AB ploščo.</t>
  </si>
  <si>
    <t xml:space="preserve">Izdelava in montaža triramnega stopnišča trapezne tlorisne oblike. Izdelava po detajlnih načrtih arhitekta, z vsem potrebnim montažnim, spojnim  in pritrdilnim materialom, vsemi potrebnimi obdelavami in montažo. Stopnišče izdelano iz elementov:
</t>
  </si>
  <si>
    <t xml:space="preserve">Nosilne stranice stopniščnih ram so iz INOX dvojnih plošč - trakov med seboj vijačenih z distanco 10mm. Dim.  inox stranic 220 mm x 10 mm x 2 kos. Ti robni nosilci so med seboj povezani s horizontalnimi inox podporami deb. 4 mm, zgibanimi v »Z« obliko. Imajo zobaste krajne zaključke za suhi spoj z stopniščno ramo, ki ima za to tudi ustrezne izreze.  Izrezi so izdelani z CNC strojem. Ves inox je peskan z steklenimi kroglicami. </t>
  </si>
  <si>
    <t>Nastopne ploskve stopnic in podestov so iz litega železa. Stopnica ima spredaj odebelitev na spodnji stranici dve bradavici za vijačenje na inox prečko. Zgornja ploskev ima protidrsno pikčasto površino. Vse po načrtu.
Podesti so sestavljeni iz istih kosov, a brez sprednje robne ojačitve. Trapezni podest ima poševno prirezane kose. Stopnice se zaščitijo z mat. brezbarvnim lakom.
Izvajalec mora izdelati delavniški načrt in ga dati v podpis projektantu.</t>
  </si>
  <si>
    <t>Nastopne ploskve dim. 102x29 cm</t>
  </si>
  <si>
    <t>Podestne nastopne ploskve dim. 102x29 cm</t>
  </si>
  <si>
    <t>Izdelava, dobava in montaža ograje stopnišča, izdelano iz elementov: Inox stojke dolž. 128 cm šir. 55 mm, deb. 12 mm, so spodaj prirezane za naslon na stopniščno ramo. Zgoraj imajo inox glavo ø 30 mm, dolžine 85 mm, Zgoraj je ročaj inox 30x30 mm, vijačen na glavo stojke z inox imbusom z utopljeno glavo, skozi stojke potekajo inox pletenice ø 4 mm s pritrdilnimi in napenjalnimi terminali, peskao s steklenimi kroglicami.</t>
  </si>
  <si>
    <t>Izdelava in montaža nosilnih stebrov jeklenega stopnišča iz jekor »S« profilov deb. 8 mm razvite širine 33 cm, različnih dolžin, s sidranjem - navarjenjem na stopniščne rame in v AB temelje. Navedene dolžine so približne in jih bo potrebno  točno prilagoditi na teren na licu mesta,
okvirne dolžine: 85, 95, 200, 240, 120, 120 cm.</t>
  </si>
  <si>
    <t>Izdelava in montaža konzol iz dywidag palic ø 40 mm, dolžine cca 40 cm, za sidranje nosilne rame podesta v zid G1. Sidro je vstavljeno v zidno vrtino in vlepljeno, v inox ramo stopnic pa privarjeno.</t>
  </si>
  <si>
    <t>Izdelava, dobava in montaža notranjih vhodnih vrat v obstoječem kamnitem portalu - skladišče v pritličju - vrata panelna, v lesenem podboju in  dim. 100x192 cm. Vrata so furnirana v enaki barvi in obdelavi, kot so obstoječi stropni nosilci. Spodaj je pripira na leseno oblogo, ki je stopnica. Imajo cilindrično ključavnico.</t>
  </si>
  <si>
    <t>Izdelava, dobava in montaža zasteklitev in avtomatskih steklenih drsnih vrat FZ1 ,FZ2 in AVS1:  dim 296 + 223 x 243 cm sestoji iz fiksnega stekla FZ1 dim. 296x243 cm in FZ2 dim. 133x 243 cm in drsnih vrat AVS1 90x243 cm. Izvedba iz lepljenega kaljenega stekla 5+5mm. Vrata imajo tanek alu okvir 2 cm in zgornje avtomatsko vodilo viš 7 cm. FZ1 je zadaj satinirano  (zaslanja WC kabino). Pri tleh je alu zaščitna letev v barvi jekorja.
Vrata imajo stikalo za zaklepanje na zidani steni. Omogočeno je avtomatsko odpiranje ob požaru.</t>
  </si>
  <si>
    <t>Izdelava, dobava in montaža avtomatskih steklenih dvokrilnih drsnih vrat AVS2, dim. 150 x 212 cm iz kaljenega, lepljenega stekla 5+5 mm v tankem 2 cm alu okvirju barve jekor. Zgornje vodilo ležeče viš 7cm, barve jekor. Vrata imajo možnost zaklepanja in avtomatskega odpiranje ob požaru.</t>
  </si>
  <si>
    <t>Izdelava, dobava in montaža ograje podesta pritličja ob dvigalni ploščadi z izstopnimi vrati za gibalno ovirane: Ograja je iz lepljenega, kaljenega stekla 8+8 mm,  višine 110+16 cm. V tlorisu  je dvakrat, lomljena s kraki: dolž. 132 cm in 50 cm + 90cm kot vrata s tečaji na inox vertikali, (kjer se zopet lomi) + 45 cm (do stopniščne ograje).  Ograja je spodaj vpeta nad AB ploščo (v talnih slojih 15 cm višine) med inox kotnikom 150 x 100 x 5 mm in zunanjo obrobo iz jekor pločevine višine 37 cm, deb. 8 mm, ki je sidran v AB ploščo. V vogalu ima inox stojko L 65/5 mm.</t>
  </si>
  <si>
    <t>Dobava in montaža zasteklitve strelne line iz kaljenega lepljenega stekla dim. 107x130 cm deb. 10+10 mm. Plošča ima peskan rob in prozorno tesnilo, ki se prilagaja kamniti površini. Steklo je spodaj podprto na dveh mestih, kjer je steklo polkrožno izrezano in sloni na imbus vijakih s struženo plastično oblogo. Prečno preko stekla poteka  še zapora 40x12 mm z odprtino v središču – Fe prečke, v katero se pogrezne trikotna inox zagozda 166x100x102 mm.</t>
  </si>
  <si>
    <t>Izdelava, dobava in vgradnja kamnitega tlaka v pritličju - podest ob dvigalnem jašku -  iz plošč Hotaveljčana sive barve, deb. 2,5 cm v pasovih širin 13 cm, 28 cm in 41cm, dolžine minimum 60 cm. Kamen enake vrste in vzorcev kot obstoječi pred WC kabino in garderobo.
Pritličje -podest ob dvigalnem jašku</t>
  </si>
  <si>
    <t>Izdelava, dobava in montaža dvižne ploščadi za omogočanje mobilnosti gibalno oviranih, kot npr. CASPER, z osnovnimi karakteristikami:</t>
  </si>
  <si>
    <t>Nosilnost:  300 kg</t>
  </si>
  <si>
    <t>Višina dviga:  2,20 m</t>
  </si>
  <si>
    <t>Hitrost vožnje:  0,15 m/sek</t>
  </si>
  <si>
    <t>Število postaj:  2</t>
  </si>
  <si>
    <t>Število dohodov:  2, prehodna</t>
  </si>
  <si>
    <t>Vrsta pogona:  Električni</t>
  </si>
  <si>
    <t>Priključna moč in napetost: 320 V, 50 HZ, 13 A</t>
  </si>
  <si>
    <t>Dimenzija ploščadi:  1100 x 1400 mm, s kabinskimi tipkami (Tothmann)</t>
  </si>
  <si>
    <t>Vrata zgoraj:  Enokrilna, steklena, 900/1400 mm</t>
  </si>
  <si>
    <t>Vrata spodaj:  Enokrilna, Alu-steklena, 900/1100 mm</t>
  </si>
  <si>
    <t>Pozivna tipka: Nameščena ob etažnih vratih in v kabini, z optičnim signalom</t>
  </si>
  <si>
    <t>Dvigalni jašek: Zaprt z varnostnim steklom</t>
  </si>
  <si>
    <t>Ostalo:  Vsi delo dv. ploščadi so končno obdelani, vključno s kabino</t>
  </si>
  <si>
    <t xml:space="preserve"> -  </t>
  </si>
  <si>
    <t xml:space="preserve">Zajeto v ceni:  Izdelava podlog za pripravo zaključnih gradbenih del, izdelava dokumentacije, tehnični pregled ZVD in IVD,  Certifikat in izdaja pozitivne strokovne ocene </t>
  </si>
  <si>
    <t>A.</t>
  </si>
  <si>
    <t>C.</t>
  </si>
  <si>
    <t>D.</t>
  </si>
  <si>
    <t>ELEKTRO-INSTALACIJSKA DELA</t>
  </si>
  <si>
    <t>E.</t>
  </si>
  <si>
    <t>PROJEKTANTSKI NADZOR</t>
  </si>
  <si>
    <t>Žaganje s krožno žago s haljenjem z vodo, po m2 razvite rezane površine, globine cca 30cm, poševno</t>
  </si>
  <si>
    <t>MESTNA OBČINA LJUBLJANA, 
Mestni trg 1, 1000 Ljubljana</t>
  </si>
  <si>
    <t>Datum:</t>
  </si>
  <si>
    <t>Arhitektura</t>
  </si>
  <si>
    <t>št.proj.:</t>
  </si>
  <si>
    <t>Gradbene konstrukcije</t>
  </si>
  <si>
    <t>Električne instalacije in oprema</t>
  </si>
  <si>
    <t xml:space="preserve">
REKAPITULACIJA</t>
  </si>
  <si>
    <t>NEPREDVIDENA DELA 10 %</t>
  </si>
  <si>
    <t>F.</t>
  </si>
  <si>
    <t xml:space="preserve">IZDELAVA PID </t>
  </si>
  <si>
    <t xml:space="preserve">PROJEKTANTSKI NADZOR </t>
  </si>
  <si>
    <t xml:space="preserve">DDV 22,00 %   </t>
  </si>
  <si>
    <t xml:space="preserve">SKUPAJ Z DDV:   </t>
  </si>
  <si>
    <t>SPLOŠNO, OPOMBE ter DRUGA POJASNILA in ZAHTEVE</t>
  </si>
  <si>
    <t>Ponudba mora vsebovati ves pritrditveni material, vgradnjo zaključnih profilov, pločevin in kotnikov, izdelavo vseh potrebnih podkonstrukcij, dodatnega izsekavanja AB in zidanih sten, ponovnega odpiranja montažnih sten in podobna dela potrebna za vgradnjo posameznega elementa objekta, izdelavo vseh drobnih gradbenih, obrtniških in instalacijskih del ter ostalega četudi to ni neposredno navedeno popisu GOI del, a je kljub temu razvidno iz grafičnih prilog in ostalih prej naštetih sestavnih delov projekta</t>
  </si>
  <si>
    <t>Skladno z zahtevami Zakona o javnem naročanju (ZJN-3) morebitni v popisu predlagani proizvajalci ali dobavitelji ne pogojujejo oz. prejudicirajo izbora, ampak pomenijo samo minimalni nivo zahtev, spremembe potrdi projektant in naročnik</t>
  </si>
  <si>
    <t>Ponudba za izvedbo GOI mora vsebovati tudi:</t>
  </si>
  <si>
    <t xml:space="preserve">Vse stroške, ki zajemajo izvedbo del in materiala po popisu GOI del, popisom GOI del za izvedbo priključkov na komunalno, vodovodno, tk, kabelsko, elektro in drugo infrastrukturo </t>
  </si>
  <si>
    <t>Vse splošne in stalne stroške povezane z organizacijo in delom na gradbišču</t>
  </si>
  <si>
    <t>Transportne stroške v območju in izven območja gradbišča, nujno uporabljati tovornjake in mehanizacijo, ki jo dopuščajo nosilnosti in omejeno širino dostopnih poti!</t>
  </si>
  <si>
    <t>Stroške in pridobivanja soglasij za morebitno ureditev prometa in zapore cest</t>
  </si>
  <si>
    <t>Stroške uradnega geodeta pri zakoličbi objekta, določitvi kote temeljenja, obiske geodeta med gradnjo pri kontroli posedkov ter izdelavi uradnega posnetka izvedenega stanja s podzemnim katastrom, izdelave moebitne parcelacije ter pripravo potrebne dokumentacije za vpis v zemljiško knjigo</t>
  </si>
  <si>
    <t>Stroške morebitnega ogrevanja in razvlaževanja prostorov med gradnjo, vse potrebne dodatke v beton in vezne materiale v primeru izvedbe objekta pozimi oz. pri nižjih temperaturah</t>
  </si>
  <si>
    <t>Upoštevanje določil Varnostnega načrta in sodelovanje s koordinatorjem za varstvo pri delu na gradbišču</t>
  </si>
  <si>
    <t>Pridobivanje vseh potrebnih soglasij in mnenj, vse meritve kakovosti in projektiranih parametrov vgrajenih materialov in naprav, vsa atestna dokumentacija, garancije in potrdila o vgrajenih materialih ter izvedba kompletnega tehničnega pregleda s pripravo kompletne tehnične dokumentacije za tehnični pregled</t>
  </si>
  <si>
    <t>Predajo vseh v načrte vnešenih sprememb med gradnjo (potrjenih s strani odgovornega vodje projekta, odgovornega projektanta in odgovornega nadzornika)</t>
  </si>
  <si>
    <t>Pridobivanja internih meritev kakovosti vgrajenih materialov, atesti, garancije in potrdila vgrajenih materialov v pripravi dela prevzemnika del</t>
  </si>
  <si>
    <t>Morebitne stroški povezane s predstavitvami posameznih predvidenih in vgrajenih materialov naročniku</t>
  </si>
  <si>
    <t>Stroške, ki nastanejo zaradi prilagajanja časovnega načrta izvedbe glede na obstoječe stanje,</t>
  </si>
  <si>
    <t>Izdelavo vseh v tehničnem poročilu, grafičnih prilogah in popisu navedenih vzorcev</t>
  </si>
  <si>
    <t>Izdelavo delavniških načrtov jeklenih konstrukcij (potrdi jih odg. proj. grad. konst.)</t>
  </si>
  <si>
    <t>Izdelavo demontažnih načrtov</t>
  </si>
  <si>
    <t>Izdelavo vseh delavniških in montažnih načrtov</t>
  </si>
  <si>
    <t xml:space="preserve">Stroške izdelave vzorcev v primernem merilu na zahtevo odgovornega projektanta </t>
  </si>
  <si>
    <t>Stroške vzorcev vrat z vsemi podboji, finalnimi obdelavami, zaključni obrobami in okovjem</t>
  </si>
  <si>
    <t>Stroške vzorcev za parket in zaključne letve</t>
  </si>
  <si>
    <t>Vzorce potrdi odgovorni projektant, strokovni nadzor in predstavnik naročnika oz. investitorja. Vgradnja ali izvedba delov objekta, za katere je potrebno izdelati vzorce, brez pisne potrditve ni dovoljena</t>
  </si>
  <si>
    <t>Pisna potrditev vzorcev mora biti vnešena v gradbeni dnevnik in se upošteva kot bistveni element tehničnega pregleda objekta.</t>
  </si>
  <si>
    <t>PRIPRAVLJALNO-ZAKLJUČNA DELA</t>
  </si>
  <si>
    <t>Stroške nakladanja in razkladanja odvoza odpadkov in ostalega materiala na stalno deponijo izvajalca, razkladanje, morebitno razgrinjanje ter plačila vseh dovoljenj in potrebne komunalne in energetske pristojbine na deponijo</t>
  </si>
  <si>
    <t>Stroške vzorcev za vse stenske in talne obloge</t>
  </si>
  <si>
    <t>m²</t>
  </si>
  <si>
    <t>m</t>
  </si>
  <si>
    <t>Izdelava in namestitev pregrade (podkonstrukcija + iveral ali ustrezno), ki bo omogočala nemoteno delovanje vzporednih objekov ob gradbišču, predvsem Galerije S (ZAPORA 1) in garderob ter invalidskega WC v traktu G. Pregrada mora v celoti onemogočati prehod prahu in mora s pogleda obiskovalcev prevlečena v črni ali temu ustrezni filc. Zapore izvesti v dogovoru z naročnikom in dokumentacijo. Zapore si bodo sledile glede na dokončanje posameznih faz GOI del.</t>
  </si>
  <si>
    <t>Izdelava in namestitev pregrade (podkonstrukcija + iveral ali ustrezno), ki bo omogočala nemoteno delovanje vzporednih objekov ob gradbišču, predvsem Galerije S (ZAPORA 2). Pregrada mora v celoti onemogočati prehod prahu in mora s pogleda obiskovalcev prevlečena v črni ali temu ustrezni filc. Zapore izvesti v dogovoru z naročnikom in dokumentacijo.</t>
  </si>
  <si>
    <t>Izdelava in namestitev pregrade (podkonstrukcija + iveral ali ustrezno, ki bo omogočala nemoteno delovanje vzporednih objekov ob gradbišču, predvsem Galerije S (ZAPORA 3). Pregrada mora v celoti onemogočati prehod prahu in mora s pogleda obiskovalcev prevlečena v črni ali temu ustrezni filc. Zapora bo kratkotrajna, izvesti v dogovoru z naročnikom in dokumentacijo.</t>
  </si>
  <si>
    <t>Vsakodnevno čiščenje transportnih poti pred odpiralnim časom Gradu</t>
  </si>
  <si>
    <t>h</t>
  </si>
  <si>
    <t>Končno detaljno čiščenje pred tehničnim pregledom</t>
  </si>
  <si>
    <t>Zavarovanje gradbišča s trakovi, mrežami in opozorilnimi tablami, v skladu s Pravilnikom o načinu označitve in organizaciji ureditve gradbišča</t>
  </si>
  <si>
    <t>Izdelava in namestitev gradbiščne table, v skladu z Pravilnikom o načinu označitve in organizaciji ureditve gradbišča.</t>
  </si>
  <si>
    <t>Zaščitni mat. premaz očiščenega skalnega terena s premazom SILRES BS OH 100 Wacker.</t>
  </si>
  <si>
    <t>Režijska dela KV delavec</t>
  </si>
  <si>
    <t>Režijska dela VKV delavec</t>
  </si>
  <si>
    <t>4.1</t>
  </si>
  <si>
    <t>4.2</t>
  </si>
  <si>
    <t>4.3</t>
  </si>
  <si>
    <t>4.4</t>
  </si>
  <si>
    <t>4.5</t>
  </si>
  <si>
    <t>4.6</t>
  </si>
  <si>
    <t>4.7</t>
  </si>
  <si>
    <t>4.8</t>
  </si>
  <si>
    <t>4.9</t>
  </si>
  <si>
    <t>4.10</t>
  </si>
  <si>
    <t>4.11</t>
  </si>
  <si>
    <t>4.12</t>
  </si>
  <si>
    <t>4.13</t>
  </si>
  <si>
    <t>4.14</t>
  </si>
  <si>
    <t>4.15</t>
  </si>
  <si>
    <t>4.16</t>
  </si>
  <si>
    <t>4.17</t>
  </si>
  <si>
    <t>4.18</t>
  </si>
  <si>
    <t>4.19</t>
  </si>
  <si>
    <t>4.20</t>
  </si>
  <si>
    <t>4.21</t>
  </si>
  <si>
    <t>Vsi INOX elementi (četudi ni v načrtu ali popisu GOI del posebej označeno) morajo biti AlSi 316L (1.4404) in vsi JEKOR (Corten) elementi najman kakovostnega razreda S325J2W in morajo biti končno pasivizirani</t>
  </si>
  <si>
    <t>Vsi jekleni elementi (četudi ni v načrtu ali popisu GOI del posebej označeno) morajo biti primerno protikorozijsko zaščiteni tako, da je zagotovljen garancijski rok in življenska doba.</t>
  </si>
  <si>
    <t>Ponudnik stroške iz poglavja SPLOŠNO, OPOMBE ter DRUGA POJASNILA in ZAHTEVE vrednoti za celotno poglavje skupaj!</t>
  </si>
  <si>
    <t>SKUPAJ:</t>
  </si>
  <si>
    <t>SKUPAJ</t>
  </si>
  <si>
    <t xml:space="preserve">Izdelava poševne vrtine skozi kamnito steno vodnjaka (za pogled v vodnjak) ø 80 mm, dolžine cca 80 cm. Točno mesto vrtine določiti projektant. Zaradi omejene stabilnosti vodnjaka je potrebno zelo previdno kronsko ali temu ustrezno vrtanje.                                                                                                </t>
  </si>
  <si>
    <t>Beton C25/30 skupaj:</t>
  </si>
  <si>
    <t>Opaž, obračun po m2 razvite površine opaženega betona</t>
  </si>
  <si>
    <t>Opaž</t>
  </si>
  <si>
    <t>Dobava in vgrajevanje betona  C25/30 v medetažno ploščo trakta G .
Plošča ima v stiku z zidom robni zaključek iz jekor S profila, ki je sidran v zid z dywidag  sidri (v posebni postavki).
Izvedba : s spodnje strani viden gladki opaž - vidni beton!
Plošča debeline 20 cm.</t>
  </si>
  <si>
    <t>Beton</t>
  </si>
  <si>
    <t>Opaž robu h = 12 cm</t>
  </si>
  <si>
    <t>Izdelava mikroarmiranih cementnih estrihov, vključlno z vgradnjo robnega traku, izvedbo ustreznih diletacij, potrebno PP mikroarmaturo 0,95 kg/m3, beton C20/25 ter vse potrebne izolacije, v sestavi:</t>
  </si>
  <si>
    <t>Tlak podesta ob dvigalni ploščadi:
 -Cementni estrih deb. 4 cm
 -Pe folija 0,2 mm
 -Izolacija iz ekstrudiranega polistirena  EPS deb. 8 cm</t>
  </si>
  <si>
    <t>Izdelava poševne vrtine skozi kamnito steno G2 in AB steno kuhijne Vinoteke, izvrtina  ø 50 mm dolžine cca 180 cm,  za dovod elektro-instalacij iz elektro omare hodnika Vinoteke. Cev je upoštevana pri elektro instalacijah.</t>
  </si>
  <si>
    <t>Beton:</t>
  </si>
  <si>
    <t>Dobava in vgradnja betona C25/30  v krožne temelje ø 30 cm, globine 70 cm. Temelji minimalno gledajo izven površine skale. Kompletno izkop z rušenjem z ročnimi električnimi udarnimi kladivi, beton, armatura 120 kg/m3, opaž  PVC cev ø 30 cm</t>
  </si>
  <si>
    <t xml:space="preserve">SKUPAJ </t>
  </si>
  <si>
    <t>Dobava in vgradnja induktivne zanke za senzorično ovirane</t>
  </si>
  <si>
    <t>RAZNA DELA - OSTALO</t>
  </si>
  <si>
    <t>SVETILKE</t>
  </si>
  <si>
    <t>V ceni je upoštevana dobava in vgradnja, vključno z montažnim materialom in regulacijo</t>
  </si>
  <si>
    <t>SV 1
Nadgradna svetilka npr. Viabizzuno N55 z optično lečo 180, 19,9 W, 700 Ma, 2140 Lm, CRI&gt;95, 3000 K, IP 40, DELI regulacija</t>
  </si>
  <si>
    <t>SV 2
Nadgradni reflektor npr. Shape Copact za osvetlitev slik z optično nastavitvijo kota 20 - 40 ° in kovinska krila za geometrijske oblike skupaj z bazo, 15 W, 850 Lm, 3000 K, CRI&gt;90, 3000 K, IP 40, DELI regulacija</t>
  </si>
  <si>
    <t>SV 3
Nadgradni reflektor npr. Shape Copact za osvetlitev slik z optično nastavitvijo kota 20 - 40 ° in kovinska krila za geometrijske oblike skupaj z z adapterjem za tračnico 3 phase, 15 W, 850 Lm, 3000 K, CRI&gt;90, 3000 K, IP 40, DELI regulacija.</t>
  </si>
  <si>
    <t>Nadgradna 3-fazna tračnica skupaj z dovodom el. energije, zaključki in povezovalnim elementom v črni barvi 4000 mm</t>
  </si>
  <si>
    <t>SV 4
LED profil npr. Macrolux MA 12, pritrjen na spodnjo stran mostu, osvetljuje pod kotom 45°, kot osvetlitve 60°, skupaj z LED trakom 14,9 W / 24 V, 2570 Lm, 2700 K, 1m, DALI regilacija</t>
  </si>
  <si>
    <t>Napajalnik ELG 200 W / 24 V, IP 67</t>
  </si>
  <si>
    <t>SV 5
LED profil npr. Macrolux MB 15, pritrjen v kovinskem profilu stropa, kot osvetlitve 60°, skupaj z LED trakom, 6,5 W, 24 V, 1190 LM/m, 2700 K, 1 m, DALI regulacija</t>
  </si>
  <si>
    <t>Napajalnik ELG 100 W, 24 V, IP 67</t>
  </si>
  <si>
    <t>Napajalnik ELG 35 W, 24 V, IP 67</t>
  </si>
  <si>
    <t>Pomoč pri koordinaciji, strokovnem in projektantskem nadzoru ter prezentaciji tehnoloških in drugih rešitev in del.</t>
  </si>
  <si>
    <t xml:space="preserve">Projektant je po 12. členu Gradbenega zakona (Uradni list RS, št. 61 in 72/2017) odgovoren za izdelavo, celovitost in medsebojno usklajenost vseh delov projektne dokumentacije. </t>
  </si>
  <si>
    <t>Po zgoraj omenenem Zakonu je zakonska obveza nadzora pri gradnji prepuščena strokovnemu nadzorniku, vendar se je naročnik odločil pri gradnji predmetnega objekta za dodatni vzporedni projektantski nadzor.</t>
  </si>
  <si>
    <t>Obveznosti projektantov v projektantskem nadzoru so:</t>
  </si>
  <si>
    <t>Ponudnk-izvajalec GOI del sklapa pogodbe s projektanti za izvajanje projektantskega nadzora in stroške upošteva v ponudbi oz. pogodbenem predračunu.</t>
  </si>
  <si>
    <t>Zastopanje interesov investitorja.</t>
  </si>
  <si>
    <t>Sodelovanje z izvajalcem, investitorjem, koordinatorjem in strokovnim nadzorom.</t>
  </si>
  <si>
    <t>Udeležba na gradbenih koordinacijah in posvetih.</t>
  </si>
  <si>
    <t>Nadzor nad izvajanjem del skladu s projektno dokumentacijo.</t>
  </si>
  <si>
    <t>Projektantski nadzor lahko izvajajo samo odgovorni projektant in projektanti posameznih delov projekta. Glede na zahtevnost projekta preboja pod grajskim dvoriščem in zahtevnih statičnih rešitev je vključevanje projektanto in sodelovanje s strokovnim nadzorom nujno.</t>
  </si>
  <si>
    <t>Pod postavko Izdelava PID mora ponudnik upoštevati vsa določila  Pravilnika o podrobnejši vsebini dokumntacij in obrazcih, povezanih z graditvijo objektova (Uradni list RS, št. 36/2018 z dne 30.05.2018), s posebim poudarkom na določila 23. in 24. člena Pravilnika o Projektni dokumentaciji izvedenih del in določil 28. in 29. člena istega Pravilnika glede dokumentacije o zanesljivosti objekta ter navodil za obratovanje in vzdrževanje.</t>
  </si>
  <si>
    <t>Projektna dokumentacija izvedenih del:</t>
  </si>
  <si>
    <t>Dokazilo o zanesljivosti objekta mora vsebovati:</t>
  </si>
  <si>
    <t>Vodilna mapa se mora izdelati na obrazcu iz priloge Pravilnika in vsebuje:</t>
  </si>
  <si>
    <t>Navodila za obratovanje in vzdrževanje objekta  vsebujejo slikovna gradiva, tehnične prikaze in besedila v obliki jamstev, potrdil, seznamov, shem in podobnih sestavin, ki določajo pravila za obratovanje in vzdrževanje objekta, vgrajenih inštalacij, naprav in opreme. Z navodili za obratovanje in vzdrževanje se določijo tudi:</t>
  </si>
  <si>
    <t>Izdelava PID + 4 izvodi v pisni obliki + PDF + DWG</t>
  </si>
  <si>
    <t>Je namenjena pridobitvi uporabnega dovoljenja, evidentiranju objekta ter uporabi in vzdrževanju objekta.</t>
  </si>
  <si>
    <t>Mora prikazovati morebitna odstopanja od projektne dokumentacije za pridobitev mnenj in gradbenega dovoljenja, ki je bila sestavni del gradbenega dovoljenja, in od projektne dokumentacije za izvedbo gradnje, ki je bila priložena pri prijavi začetka gradnje, na način, ki omogoča jasno prepoznavnost spremenjenih delov ali lastnosti objekta.</t>
  </si>
  <si>
    <t>Vsebuje vodilni načrt in druge načrte s strokovnih področij pooblaščenih arhitektov in inženirjev.</t>
  </si>
  <si>
    <t>Navodila za obratovanje in vzdrževanje objekta.</t>
  </si>
  <si>
    <t>Vodilno mapo dokazila o zanesljivosti objekta.</t>
  </si>
  <si>
    <t>Mape s prilogami.</t>
  </si>
  <si>
    <t>IZDELAVA PID (Projekt izvedenih del)</t>
  </si>
  <si>
    <t>Tabelarično kazalo dokazil o zanesljivosti objekta.</t>
  </si>
  <si>
    <t>Izjavo, ki jo podpišeta nadzornik in izvajalec.</t>
  </si>
  <si>
    <t>Podatke o udeležencih, ki so sodelovali pri graditvi.</t>
  </si>
  <si>
    <t>Osnovne podatke o objektu in dokazilu o zanesljivosti objekta.</t>
  </si>
  <si>
    <t>Mapo s prilogami sestavljajo tabelarično kazalo v delu, ki se nanaša na dokazila v posamezni mapi in dokazila z oštevilčenjem in v zaporedju, kot so navedena v tabelaričnem kazalu dokazil in obsegajo potrdila, poročila, ocene, ateste, certifikate, izjave o lastnostih, meritve, komisijske zapisnike, izkaze in druga dokazila o:</t>
  </si>
  <si>
    <t>Upoštevanju predpisov, ki urejajo bistvene in druge zahteve.</t>
  </si>
  <si>
    <t>Kakovosti vgrajenih gradbenih proizvodov, inštalacij, tehnoloških naprav in opreme,</t>
  </si>
  <si>
    <t>Opravljenih preiskavah konstrukcijskih elementov in</t>
  </si>
  <si>
    <t>Pregledu in merjenju vodovodnih, ogrevalnih, električnih in drugih inštalacij ter preizkusu njihovega pravilnega delovanja.</t>
  </si>
  <si>
    <t>Obvezni (minimalni) časovni razmiki in pogoji rednih pregledov ter roki in obseg občasnih pregledov,</t>
  </si>
  <si>
    <t xml:space="preserve">Obseg vzdrževalnih del, s katerimi se zagotavlja, da bo objekt v času uporabe izpolnjeval bistvene zahteve, </t>
  </si>
  <si>
    <t>Zahteve za organizacijske ukrepe z vidika požarne varnosti.</t>
  </si>
  <si>
    <t>Izdelava, dobava in montaža obloge jaška dvigalne ploščadi: Jašek je iz dveh strani zastekljen. Ena stranica je dvodelna fiksna zasteklitev - kaljeno, lepljeno steklo 8+8 mm, dim. 140 x 412 cm z vmesno delilno prečko na višini 211 cm. Druga je vstopna stena enake dimenzije, le da ima vgrajena vrata dim. 90x211 cm v ozkem alu. okvirju. V dveh vogalih je steklo vpeto v  vertikalni dvojni inox L profil L 65 + L40 mm. Montaža na izvedeno betonsko konstrukcijo.</t>
  </si>
  <si>
    <t>Pleskarska obdelava stropa pritličja: obstoječe lesene stropnike z vmesnimi polji iz lesenih desk se očistiti in obnoviti zaščitni mat. premaz, obračun po m2 razvite površine</t>
  </si>
  <si>
    <t>Slikopleskarska obdelava mavčnokartonskih sten in oblog, kompletno glajneje, brušenje in finalno barvanje z 2x latex barvo v tonu po izboriu projektanta.</t>
  </si>
  <si>
    <t>Izdelava opozorilnih in orientacijskih piktogramov ter obvestil, ki bodo po soglasju naročnika, arhitekta in upravljalca nameščeni na Prehodu S-G. Upoštevan pavšal izdelave in montaže 20 opozorilnih in informativnih panelov-tabel  različnih velikosti in načinov izdelave.</t>
  </si>
  <si>
    <t>PREHOD S-G</t>
  </si>
  <si>
    <t>Obnova in dokončanje Ljubljanskega gradu</t>
  </si>
  <si>
    <t>Marec 2020</t>
  </si>
  <si>
    <t>PROJEKTNA DOKUMENTACIJA:</t>
  </si>
  <si>
    <t>-</t>
  </si>
  <si>
    <t>s priborom za montažo, ustreza EN1838 in EN60598-2-22</t>
  </si>
  <si>
    <t>autotest, lokalna AKU baterija, RESCLITE SPOT</t>
  </si>
  <si>
    <t>varnosti, s priborom za montažo, ustreza EN50598-2-22</t>
  </si>
  <si>
    <t>vidna do 30 m, autotest, AKU baterija, 310x65x50 mm</t>
  </si>
  <si>
    <t>50.000 obr.ur</t>
  </si>
  <si>
    <t>Potrdilo o brezhibnosti delovanja varnostne razsvetljave</t>
  </si>
  <si>
    <t>Kabli JY(ST)Y, položeni v ceveh</t>
  </si>
  <si>
    <t xml:space="preserve">  2 x 2 x 0.8 mm2                                              </t>
  </si>
  <si>
    <t>Kabli NYM</t>
  </si>
  <si>
    <t xml:space="preserve">  1 x 1.5 mm2                                </t>
  </si>
  <si>
    <t xml:space="preserve">  2 x 1.5 mm2</t>
  </si>
  <si>
    <t xml:space="preserve">  1 x 2.5 mm2                                </t>
  </si>
  <si>
    <t>Kabli NYM-J</t>
  </si>
  <si>
    <t xml:space="preserve">  3 x 1.5 mm2                            </t>
  </si>
  <si>
    <t xml:space="preserve">  5 x 1.5 mm2                            </t>
  </si>
  <si>
    <t xml:space="preserve">  3 x 2.5 mm2                           </t>
  </si>
  <si>
    <t>Kabli FG16(0)R16, finožični</t>
  </si>
  <si>
    <t>po uredbi CPR 305, SIST EN 50575, razred Cca, s3, d1,a3</t>
  </si>
  <si>
    <t>položeni v ceveh oz. na kabelskih policah</t>
  </si>
  <si>
    <t xml:space="preserve">  3 x 1,5 mm2                                                   </t>
  </si>
  <si>
    <t xml:space="preserve">  5 x 1.5 mm2                           </t>
  </si>
  <si>
    <t xml:space="preserve">  3 x 2.5 mm2                         </t>
  </si>
  <si>
    <t xml:space="preserve">  5 x 10 mm2    </t>
  </si>
  <si>
    <t>Kabelska polica PK, vroče pocinkana, s priborom, širine</t>
  </si>
  <si>
    <t xml:space="preserve">    50 mm        </t>
  </si>
  <si>
    <t xml:space="preserve">Finožični vodnik H07V-K, r/z  (P/F-Y) za izenačitev potencilov                           </t>
  </si>
  <si>
    <t xml:space="preserve">  1 x 4  mm2                              </t>
  </si>
  <si>
    <t xml:space="preserve">  1 x 16 mm2                                 </t>
  </si>
  <si>
    <t>Plastične cevi, samougasne</t>
  </si>
  <si>
    <t xml:space="preserve">    </t>
  </si>
  <si>
    <t>Gibljive plastične cevi, samougasne</t>
  </si>
  <si>
    <t>Pocinkani valjanec FeZn (za E-7,  DIP)</t>
  </si>
  <si>
    <t xml:space="preserve">  20x3 mm                              </t>
  </si>
  <si>
    <t>Vratna centrala za "Panik električne ključavnice", GEZE</t>
  </si>
  <si>
    <t>TZ300SN, AP 230 V, 50 Hz</t>
  </si>
  <si>
    <t xml:space="preserve">Izdelava priključkov opreme         </t>
  </si>
  <si>
    <t xml:space="preserve">  </t>
  </si>
  <si>
    <t xml:space="preserve">Izdelava spoja z vodniki za izenačitev potenciala        </t>
  </si>
  <si>
    <t xml:space="preserve">Doza za izenačitev potenciala PS49              </t>
  </si>
  <si>
    <t>Vtičnica, podometna,  z dozo, 230 V, 16 A, komplet</t>
  </si>
  <si>
    <t xml:space="preserve">  1L+N+PE                 </t>
  </si>
  <si>
    <t>Fiksni priključek, podometna, 230 V, 16 A</t>
  </si>
  <si>
    <t xml:space="preserve">  1L+N+PE </t>
  </si>
  <si>
    <t xml:space="preserve">  3L+N+PE          </t>
  </si>
  <si>
    <t>ENTIAliving sobni upravljalnik razsvetljave</t>
  </si>
  <si>
    <t>2 vhoda, 4 tipke (touch)</t>
  </si>
  <si>
    <t>5V DC, 80x80x25 mm, IP20</t>
  </si>
  <si>
    <t>na pr. EL-TB401</t>
  </si>
  <si>
    <t xml:space="preserve">Pravokotna doza   4 mestna  </t>
  </si>
  <si>
    <t>Masa za  tesnenje skozi požarne cone EI60 s certifikatom</t>
  </si>
  <si>
    <t xml:space="preserve">Izdelava zaščitnega premaza z ognjevarnim premazom na </t>
  </si>
  <si>
    <t xml:space="preserve">vsaki strani zaščitne pregrade v dolžini 2 m   </t>
  </si>
  <si>
    <t xml:space="preserve">Označevanje tokokrogov in naprav po načrtih </t>
  </si>
  <si>
    <t xml:space="preserve">Izvedba priključkov glavnih dovodnih kablov na el.omare </t>
  </si>
  <si>
    <t xml:space="preserve">Razno profilno železo, minizirano              </t>
  </si>
  <si>
    <t xml:space="preserve">Dolbenje v beton, globine 20 mm    </t>
  </si>
  <si>
    <t xml:space="preserve">Drobni material </t>
  </si>
  <si>
    <t>ELEKTRO OMARA E-RO-GAL (obstoječa) !</t>
  </si>
  <si>
    <t>Zamenjava zarjavelega ohišja. Vgraditi plastično ohišje</t>
  </si>
  <si>
    <t>namesto pločevinastega.</t>
  </si>
  <si>
    <t>ELEKTRO OMARA E-8 za prehod S-G</t>
  </si>
  <si>
    <t>v omari so nameščeni napajalniki za LED trakove</t>
  </si>
  <si>
    <t>El. omarica, nadometna,  prozorna vrata, ožičena, IP43</t>
  </si>
  <si>
    <t xml:space="preserve">  za 120  modulov, 590x944x100  mm   </t>
  </si>
  <si>
    <t>kompletno ožičena</t>
  </si>
  <si>
    <t xml:space="preserve">V el.omari je vgrajena naslednja oprema : </t>
  </si>
  <si>
    <t xml:space="preserve">Ločilno stikalo </t>
  </si>
  <si>
    <t xml:space="preserve">  40 A, 3p, 400 V</t>
  </si>
  <si>
    <t>Instalac. odklopnik, 1-p, 15 kA</t>
  </si>
  <si>
    <t xml:space="preserve">   10 A</t>
  </si>
  <si>
    <t xml:space="preserve">   16 A </t>
  </si>
  <si>
    <t>ENTIAliving napajalnik 5V, 35 W DC</t>
  </si>
  <si>
    <t>na pr. EL-PS01-5V</t>
  </si>
  <si>
    <t>ENTIAliving napajalnik DALI 12V DC</t>
  </si>
  <si>
    <t>na pr. EL--PS01-12V</t>
  </si>
  <si>
    <t>ENTIAliving glavni krmilnik, nameščen v elektro omari</t>
  </si>
  <si>
    <t xml:space="preserve">komunikac.ETHERNET, CAN, 2xDO, 5xDI senzorji, </t>
  </si>
  <si>
    <t>4xrazširitveni krmilniki, 1xDO (dimm)</t>
  </si>
  <si>
    <t>5V DC, 105x86x57 mm, IP20</t>
  </si>
  <si>
    <t>na pr. EL-M01</t>
  </si>
  <si>
    <t>ENTIAliving DALI krmilnik, nameščen v elektro omari</t>
  </si>
  <si>
    <t>5V DC, 35x86x57 mm, IP20</t>
  </si>
  <si>
    <t>na pr. EL-CD01 za krmiljenje do 64 svetilk</t>
  </si>
  <si>
    <t>Testiranje, konfiguriranje, zagon, določitev naslovov na</t>
  </si>
  <si>
    <t>krmilnikih, parametriranje, nalaganje konfiguracije na strežnik,</t>
  </si>
  <si>
    <t>funkcionalni preizkus delovanja inštalacije, dokumentiranje</t>
  </si>
  <si>
    <t>nastavitev ter predaja projekta (elektronska oblika) naročniku</t>
  </si>
  <si>
    <t xml:space="preserve">Svetilka z LED sijalko 8 W                          </t>
  </si>
  <si>
    <t>Električni grelec 230 V, 200 W in termostat</t>
  </si>
  <si>
    <t>Vrstne sponke, ustrezno preseku kabla</t>
  </si>
  <si>
    <t>Priklop kablov v elektro omari</t>
  </si>
  <si>
    <t xml:space="preserve">Drobni in vezni material </t>
  </si>
  <si>
    <t>DOPOLNILNA IZENAČITEV POTENCIALA "IP"</t>
  </si>
  <si>
    <t>Plastična omarica n/o, IP40, 315x315x150 mm</t>
  </si>
  <si>
    <t>z zbiralko s priključki</t>
  </si>
  <si>
    <t>DOPOLNILNA IZENAČITEV POTENCIALA "DIP"</t>
  </si>
  <si>
    <t>Plastična omarica n/o, IP40,  630x315x150 mm</t>
  </si>
  <si>
    <t>KOMUNIKACIJSKO VOZLIŠČE KV je obstoječe v vinoteki!</t>
  </si>
  <si>
    <t>FTP LAN kabel, LSHO, cat 6A, 500 MHz, 23 AWG</t>
  </si>
  <si>
    <t>razr. Cca po uredbi CPR 305, visoke zahteve, zelen</t>
  </si>
  <si>
    <t xml:space="preserve">  4x2 parice,   cat.6</t>
  </si>
  <si>
    <t xml:space="preserve">Vtičnice RJ45, UTP, cat.6, p/o, </t>
  </si>
  <si>
    <t xml:space="preserve">  enojna</t>
  </si>
  <si>
    <t xml:space="preserve">Gibljive plastične cevi </t>
  </si>
  <si>
    <t xml:space="preserve">  1 x 6  mm2                              </t>
  </si>
  <si>
    <t xml:space="preserve">Meritve parametrov kabelskih povezav </t>
  </si>
  <si>
    <t>Drobni material</t>
  </si>
  <si>
    <t>El.omara za ozvočenje je obstoječa, v zaodrju gledaišča</t>
  </si>
  <si>
    <t>Oprema vgrajena v omaro za ozvočenje</t>
  </si>
  <si>
    <t>Nadometni 2-sistemski zvočnik za zunanjo uporabo, na pr.</t>
  </si>
  <si>
    <t>AUDAC WX502/OW, možnost nizkoohmskega in 100 V</t>
  </si>
  <si>
    <t>delovanja, 50 W RMA, odcepi za 100 V delovanja, 40W, 20W,</t>
  </si>
  <si>
    <t>10W, aluminijasti nosilec za zvočnik (odporen na oksidacijo),</t>
  </si>
  <si>
    <t>frekvenčni razpon 70 Hz - 18 kHz pri +/- 3dB, impedanca</t>
  </si>
  <si>
    <t>dimenzije 212x147x136 mm, bele barve</t>
  </si>
  <si>
    <t>Mikrofon brezžični</t>
  </si>
  <si>
    <t>Atenuatorji TSE-035</t>
  </si>
  <si>
    <t>Indukcijska zanka za naglušne</t>
  </si>
  <si>
    <t>Ojačevalnik indukcijske zanke na pr. Univox PLS-X3, ACG</t>
  </si>
  <si>
    <t xml:space="preserve">sistem, 50-100 V vhod, vhod za požarna sporočila, indukcijsko </t>
  </si>
  <si>
    <t>hlajenje, 10 W priključek za nadzorni zvočnik, nastavljiv RCA</t>
  </si>
  <si>
    <t>in XLR priključek, MLC sistem, 5 let garancije.</t>
  </si>
  <si>
    <t>Ploščat vodnik indukcijske zanke 25x0.1 mm, izoliran s</t>
  </si>
  <si>
    <t>plastičnim ovojem, dolžine 100 m</t>
  </si>
  <si>
    <t>Tester za indukcijsko zanko na pr. Univox Listener</t>
  </si>
  <si>
    <t>Montaža in priklop sistema na pripravljeno inštalacijo in</t>
  </si>
  <si>
    <t>obstoječo opremo, zagon sistema, poučitev uporabnika.</t>
  </si>
  <si>
    <t>Instalacijski vodnik:</t>
  </si>
  <si>
    <t xml:space="preserve">Gibljiva plastična cev, samougasna, p/o                             </t>
  </si>
  <si>
    <t>Kamere dobavi investitor !</t>
  </si>
  <si>
    <t>Kabel za video kamere</t>
  </si>
  <si>
    <t xml:space="preserve">  FTP LAN kabel, LSHO, cat 6A,,4x2 parice, 23 AWG</t>
  </si>
  <si>
    <t xml:space="preserve">  F 16 mm                                   </t>
  </si>
  <si>
    <t xml:space="preserve">  F 23 mm                                       </t>
  </si>
  <si>
    <t xml:space="preserve">  F 36 mm                                   </t>
  </si>
  <si>
    <t xml:space="preserve">  F 16 mm  </t>
  </si>
  <si>
    <t>8 Ω, zaščita IP55, kot pokrivanja 110° vertikalno in horizont.</t>
  </si>
  <si>
    <t>SV 6
Nadgradni reflektor na pr. Pivot 7W, 24V, kot osvetlitve54°</t>
  </si>
  <si>
    <t>Napajalnik LPV 35W, 24 V, IP67</t>
  </si>
  <si>
    <t>SV 7
Nadgradni reflektor na pr. Moby P 1.1, 6W, 24V, kot osvetlitve</t>
  </si>
  <si>
    <t xml:space="preserve">DALI regulacija                                                          </t>
  </si>
  <si>
    <t>Napajalnik LPV 35 W, 24 V, IP67</t>
  </si>
  <si>
    <t xml:space="preserve">slupaj z asimeričnim zastiralom svetlobe, IP 66             </t>
  </si>
  <si>
    <t>62°, 507 lm, narejen iz nerjavečega jekla AISI 316L, IP 68</t>
  </si>
  <si>
    <t>SV 8
LED trak na pr.  Neon Flex LED, 14,9W, 24 V, 2100 lm/m</t>
  </si>
  <si>
    <t xml:space="preserve">IP65, 5 m, DALI regulacija                                          </t>
  </si>
  <si>
    <t>Napajalnik ELG 200 W, 24 V, IP67</t>
  </si>
  <si>
    <t>17.</t>
  </si>
  <si>
    <t xml:space="preserve">SV 9
Plafonjera na pr. Block 3, 22 W, 3000 lm, 3000 K        </t>
  </si>
  <si>
    <t xml:space="preserve">SV 10
Roundup reflektor na pr. Kreon, 7W,LED, P54             </t>
  </si>
  <si>
    <t>18.</t>
  </si>
  <si>
    <t>SV 40
Varnostna svetilka za prostore z LED diodo, 5 lx do 3 m</t>
  </si>
  <si>
    <t xml:space="preserve">Resclite Spot AD NT1 WH nadgradna, IP40, 1 h      </t>
  </si>
  <si>
    <t>19.</t>
  </si>
  <si>
    <t>SV 41
Varnostni znak z LED diodami, nalepke po Študiji požarne</t>
  </si>
  <si>
    <t xml:space="preserve">Viabizzuno, Transparenze 100 IP42, 1h                </t>
  </si>
  <si>
    <t>20.</t>
  </si>
  <si>
    <t>INSTALACIJSKI MATERIAL</t>
  </si>
  <si>
    <t>21.</t>
  </si>
  <si>
    <t>22.</t>
  </si>
  <si>
    <t>23.</t>
  </si>
  <si>
    <t>24.</t>
  </si>
  <si>
    <t>ELEKTRO OMARE</t>
  </si>
  <si>
    <t>IKS SISTEM (telefonija, rač.mreže, TV sistem)</t>
  </si>
  <si>
    <t>OZVOČENJE</t>
  </si>
  <si>
    <t>USB predvajalnik, 3HE</t>
  </si>
  <si>
    <t>AM/FM tuner, 2HE</t>
  </si>
  <si>
    <t>Enota z 9 vtičnicami 1L+N+PE</t>
  </si>
  <si>
    <t>Ojačevalnik moči 200W/100V, 1HE</t>
  </si>
  <si>
    <t>Ploščati finožični 2x3 mm2</t>
  </si>
  <si>
    <t xml:space="preserve">F 16 mm                                   </t>
  </si>
  <si>
    <t>VIDEO NADZOR</t>
  </si>
  <si>
    <t>Obstoječ v varnostnem centru !</t>
  </si>
  <si>
    <t>SPECIFIKACIJA MATERIALA (dobava in montaža)</t>
  </si>
  <si>
    <t xml:space="preserve"> V enotinih cenah morajo biti vkalkulirani: dobava in montaža, pripravljalna in zaključna dela, označevanje, zarisovanja, dolbenje v beton, priklopi po enopolnih in vezalnih shemah, transporti, preizkusi, meritve, manipulativni stroški, drobni material, testiranje, spuščanje v pogon, šolanje, obratovalna navodila, pridobivanje potrdil o brezhibnosti.</t>
  </si>
  <si>
    <t>Stikala in vtičnice morajo biti iz istega proizvodnega programa.</t>
  </si>
  <si>
    <t>Pri ponudbi je treba upoštevati zahteve iz Študije požarne varnosti</t>
  </si>
  <si>
    <t>V primeru spremembe opreme mora izvajalec predelati sheme na novo opremo.</t>
  </si>
  <si>
    <t>1043/7</t>
  </si>
  <si>
    <t>AMBIENT d.o.o., Ljubljana - Jan.2020</t>
  </si>
  <si>
    <t>KONSTAT d.o.o. Ljubljana - Jan.2020</t>
  </si>
  <si>
    <t>ELDATA d.o.o. Ljubljana - Feb.2020</t>
  </si>
  <si>
    <t>ELD-20-004-50</t>
  </si>
  <si>
    <t>Izdelava transportne poti med odprtino - vrata G, vodnjakom in dvoriščem, vsakodnevno urejanje do začetka odpiralnega časa, postavitev zelenice v prvotno stanje</t>
  </si>
  <si>
    <t>Ponudba mora upoštevati povišane stroške dela zaradi izvajanja GOI del izključno izven odpiralnega časa Gradu in njegovih najemnikov, kar pomeni pretežno nočno delo!
Ponudnik mora upoštevati način in tehnologijo rušenja in iznosa materiala, ki omogoča nemoteno obratovanje Ljubljanskega gradu!</t>
  </si>
  <si>
    <t xml:space="preserve"> 02/20</t>
  </si>
  <si>
    <t>Kulturnovarstveno mnenje ZVKDS, št.: 35102-0643/2014-61 z dne 03.02.2020</t>
  </si>
  <si>
    <t>Gradbeno dovoljenje: Republika Slovenija, UE Ljubljana Center, št.: 351-1125/2008-9, pravnomočno 18.06.2008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</si>
</sst>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SIT&quot;;\-#,##0.00\ &quot;SIT&quot;"/>
    <numFmt numFmtId="165" formatCode="&quot;$&quot;#,##0.00_);[Red]\(&quot;$&quot;#,##0.00\)"/>
    <numFmt numFmtId="166" formatCode="_ * #,##0.00_-\ _S_L_T_ ;_ * #,##0.00\-\ _S_L_T_ ;_ * &quot;-&quot;??_-\ _S_L_T_ ;_ @_ "/>
    <numFmt numFmtId="167" formatCode="#,##0.00\ &quot;€&quot;"/>
  </numFmts>
  <fonts count="43">
    <font>
      <sz val="10"/>
      <name val="Arial CE"/>
      <charset val="238"/>
    </font>
    <font>
      <sz val="10"/>
      <name val="Arial CE"/>
      <charset val="238"/>
    </font>
    <font>
      <sz val="8"/>
      <name val="Arial CE"/>
      <charset val="238"/>
    </font>
    <font>
      <sz val="10"/>
      <name val="Arial"/>
      <family val="2"/>
      <charset val="238"/>
    </font>
    <font>
      <sz val="10"/>
      <name val="Arial CE"/>
      <family val="2"/>
      <charset val="238"/>
    </font>
    <font>
      <sz val="10"/>
      <name val="Arial CE"/>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sz val="11"/>
      <color indexed="10"/>
      <name val="Calibri"/>
      <family val="2"/>
      <charset val="238"/>
    </font>
    <font>
      <sz val="10"/>
      <name val="Arial"/>
      <family val="2"/>
    </font>
    <font>
      <sz val="10"/>
      <name val="MS Sans Serif"/>
      <family val="2"/>
    </font>
    <font>
      <sz val="9"/>
      <name val="Futura Prins"/>
    </font>
    <font>
      <sz val="9"/>
      <name val="Futura Prins"/>
      <charset val="238"/>
    </font>
    <font>
      <sz val="11"/>
      <name val="Futura Prins"/>
    </font>
    <font>
      <u/>
      <sz val="10"/>
      <color indexed="12"/>
      <name val="MS Sans Serif"/>
      <family val="2"/>
    </font>
    <font>
      <sz val="11"/>
      <color theme="1"/>
      <name val="Calibri"/>
      <family val="2"/>
      <charset val="238"/>
      <scheme val="minor"/>
    </font>
    <font>
      <sz val="10"/>
      <name val="Arial Narrow"/>
      <family val="2"/>
      <charset val="238"/>
    </font>
    <font>
      <u/>
      <sz val="10"/>
      <name val="Arial Narrow"/>
      <family val="2"/>
      <charset val="238"/>
    </font>
    <font>
      <b/>
      <sz val="12"/>
      <name val="Arial Narrow"/>
      <family val="2"/>
      <charset val="238"/>
    </font>
    <font>
      <sz val="12"/>
      <name val="Arial Narrow"/>
      <family val="2"/>
      <charset val="238"/>
    </font>
    <font>
      <sz val="11"/>
      <name val="Arial Narrow"/>
      <family val="2"/>
      <charset val="238"/>
    </font>
    <font>
      <b/>
      <sz val="14"/>
      <name val="Arial Narrow"/>
      <family val="2"/>
      <charset val="238"/>
    </font>
    <font>
      <b/>
      <sz val="10"/>
      <name val="Arial Narrow"/>
      <family val="2"/>
      <charset val="238"/>
    </font>
    <font>
      <b/>
      <sz val="18"/>
      <name val="Arial Narrow"/>
      <family val="2"/>
      <charset val="238"/>
    </font>
    <font>
      <b/>
      <sz val="11"/>
      <name val="Arial Narrow"/>
      <family val="2"/>
      <charset val="238"/>
    </font>
    <font>
      <sz val="10"/>
      <name val="Helv"/>
    </font>
    <font>
      <b/>
      <sz val="10"/>
      <color indexed="48"/>
      <name val="Arial Narrow"/>
      <family val="2"/>
      <charset val="238"/>
    </font>
    <font>
      <sz val="12"/>
      <color indexed="48"/>
      <name val="Arial Narrow"/>
      <family val="2"/>
      <charset val="238"/>
    </font>
    <font>
      <sz val="10"/>
      <color indexed="48"/>
      <name val="Arial Narrow"/>
      <family val="2"/>
      <charset val="238"/>
    </font>
    <font>
      <b/>
      <sz val="12"/>
      <color indexed="48"/>
      <name val="Arial Narrow"/>
      <family val="2"/>
      <charset val="238"/>
    </font>
    <font>
      <sz val="10"/>
      <color rgb="FF000000"/>
      <name val="Arial Narrow"/>
      <family val="2"/>
      <charset val="238"/>
    </font>
    <font>
      <b/>
      <sz val="10"/>
      <color rgb="FF000000"/>
      <name val="Arial Narrow"/>
      <family val="2"/>
      <charset val="238"/>
    </font>
    <font>
      <sz val="10"/>
      <color theme="1"/>
      <name val="Arial Narrow"/>
      <family val="2"/>
      <charset val="238"/>
    </font>
    <font>
      <b/>
      <sz val="10"/>
      <color theme="1"/>
      <name val="Arial Narrow"/>
      <family val="2"/>
      <charset val="238"/>
    </font>
    <font>
      <b/>
      <sz val="13"/>
      <name val="Arial Narrow"/>
      <family val="2"/>
      <charset val="238"/>
    </font>
    <font>
      <sz val="13"/>
      <name val="Arial Narrow"/>
      <family val="2"/>
      <charset val="238"/>
    </font>
    <font>
      <b/>
      <sz val="13"/>
      <color theme="1"/>
      <name val="Arial Narrow"/>
      <family val="2"/>
      <charset val="238"/>
    </font>
    <font>
      <sz val="11"/>
      <color theme="1"/>
      <name val="Arial Narrow"/>
      <family val="2"/>
      <charset val="238"/>
    </font>
    <font>
      <b/>
      <sz val="16"/>
      <name val="Arial Narrow"/>
      <family val="2"/>
      <charset val="238"/>
    </font>
  </fonts>
  <fills count="1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2"/>
        <bgColor indexed="64"/>
      </patternFill>
    </fill>
    <fill>
      <patternFill patternType="solid">
        <fgColor theme="0" tint="-4.9989318521683403E-2"/>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6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6" fillId="0" borderId="1" applyAlignment="0"/>
    <xf numFmtId="0" fontId="15" fillId="0" borderId="1" applyAlignment="0"/>
    <xf numFmtId="0" fontId="15" fillId="0" borderId="1">
      <alignment vertical="top" wrapText="1"/>
    </xf>
    <xf numFmtId="0" fontId="9" fillId="4" borderId="0" applyNumberFormat="0" applyBorder="0" applyAlignment="0" applyProtection="0"/>
    <xf numFmtId="0" fontId="18" fillId="0" borderId="0" applyNumberFormat="0" applyFill="0" applyBorder="0" applyAlignment="0" applyProtection="0">
      <alignment vertical="top"/>
      <protection locked="0"/>
    </xf>
    <xf numFmtId="0" fontId="10" fillId="16" borderId="2"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3" fillId="0" borderId="0"/>
    <xf numFmtId="0" fontId="14" fillId="0" borderId="0">
      <alignment vertical="top"/>
    </xf>
    <xf numFmtId="0" fontId="14" fillId="0" borderId="0"/>
    <xf numFmtId="0" fontId="13" fillId="0" borderId="0">
      <alignment wrapText="1"/>
    </xf>
    <xf numFmtId="0" fontId="1" fillId="0" borderId="0"/>
    <xf numFmtId="0" fontId="3" fillId="0" borderId="0"/>
    <xf numFmtId="0" fontId="6" fillId="0" borderId="0"/>
    <xf numFmtId="0" fontId="3" fillId="0" borderId="0"/>
    <xf numFmtId="0" fontId="13" fillId="0" borderId="0"/>
    <xf numFmtId="0" fontId="3" fillId="0" borderId="0"/>
    <xf numFmtId="0" fontId="4" fillId="0" borderId="0"/>
    <xf numFmtId="0" fontId="19" fillId="0" borderId="0"/>
    <xf numFmtId="0" fontId="12" fillId="0" borderId="0" applyNumberFormat="0" applyFill="0" applyBorder="0" applyAlignment="0" applyProtection="0"/>
    <xf numFmtId="0" fontId="10" fillId="16" borderId="2" applyNumberFormat="0" applyAlignment="0" applyProtection="0"/>
    <xf numFmtId="49" fontId="17" fillId="17" borderId="3">
      <alignment horizontal="center" vertical="top" wrapText="1"/>
    </xf>
    <xf numFmtId="0" fontId="4" fillId="0" borderId="0"/>
    <xf numFmtId="0" fontId="11" fillId="0" borderId="0" applyNumberFormat="0" applyFill="0" applyBorder="0" applyAlignment="0" applyProtection="0"/>
    <xf numFmtId="165" fontId="14" fillId="0" borderId="0" applyFont="0" applyFill="0" applyBorder="0" applyAlignment="0" applyProtection="0"/>
    <xf numFmtId="40" fontId="14" fillId="0" borderId="0" applyFont="0" applyFill="0" applyBorder="0" applyAlignment="0" applyProtection="0"/>
    <xf numFmtId="0" fontId="12" fillId="0" borderId="0" applyNumberFormat="0" applyFill="0" applyBorder="0" applyAlignment="0" applyProtection="0"/>
    <xf numFmtId="166" fontId="13" fillId="0" borderId="0" applyFont="0" applyFill="0" applyBorder="0" applyAlignment="0" applyProtection="0"/>
    <xf numFmtId="0" fontId="5" fillId="0" borderId="0"/>
    <xf numFmtId="1" fontId="29" fillId="0" borderId="0"/>
  </cellStyleXfs>
  <cellXfs count="356">
    <xf numFmtId="0" fontId="0" fillId="0" borderId="0" xfId="0"/>
    <xf numFmtId="0" fontId="20" fillId="0" borderId="0" xfId="53" applyFont="1" applyFill="1" applyAlignment="1">
      <alignment horizontal="center"/>
    </xf>
    <xf numFmtId="0" fontId="20" fillId="0" borderId="0" xfId="53" applyFont="1" applyFill="1"/>
    <xf numFmtId="0" fontId="20" fillId="0" borderId="0" xfId="51" applyNumberFormat="1" applyFont="1" applyFill="1" applyAlignment="1">
      <alignment horizontal="left" vertical="top" wrapText="1"/>
    </xf>
    <xf numFmtId="4" fontId="20" fillId="0" borderId="0" xfId="51" applyNumberFormat="1" applyFont="1" applyFill="1" applyAlignment="1">
      <alignment horizontal="right"/>
    </xf>
    <xf numFmtId="0" fontId="20" fillId="0" borderId="0" xfId="51" applyFont="1" applyFill="1"/>
    <xf numFmtId="0" fontId="23" fillId="0" borderId="0" xfId="53" applyFont="1" applyFill="1"/>
    <xf numFmtId="0" fontId="23" fillId="0" borderId="0" xfId="53" applyFont="1" applyFill="1" applyAlignment="1">
      <alignment horizontal="center"/>
    </xf>
    <xf numFmtId="49" fontId="20" fillId="0" borderId="0" xfId="53" applyNumberFormat="1" applyFont="1" applyFill="1" applyBorder="1" applyAlignment="1">
      <alignment horizontal="left" vertical="top" wrapText="1"/>
    </xf>
    <xf numFmtId="4" fontId="20" fillId="0" borderId="0" xfId="53" applyNumberFormat="1" applyFont="1" applyFill="1"/>
    <xf numFmtId="4" fontId="20" fillId="0" borderId="0" xfId="53" applyNumberFormat="1" applyFont="1" applyFill="1" applyBorder="1"/>
    <xf numFmtId="0" fontId="20" fillId="0" borderId="0" xfId="0" applyFont="1" applyAlignment="1">
      <alignment vertical="top"/>
    </xf>
    <xf numFmtId="0" fontId="22" fillId="0" borderId="0" xfId="53" applyFont="1" applyFill="1"/>
    <xf numFmtId="0" fontId="22" fillId="0" borderId="0" xfId="53" applyFont="1" applyFill="1" applyAlignment="1">
      <alignment horizontal="center"/>
    </xf>
    <xf numFmtId="4" fontId="20" fillId="0" borderId="0" xfId="50" applyNumberFormat="1" applyFont="1" applyFill="1" applyBorder="1" applyAlignment="1">
      <alignment horizontal="right"/>
    </xf>
    <xf numFmtId="0" fontId="20" fillId="0" borderId="0" xfId="51" applyFont="1" applyFill="1" applyAlignment="1">
      <alignment vertical="top" wrapText="1"/>
    </xf>
    <xf numFmtId="0" fontId="20" fillId="0" borderId="0" xfId="54" applyFont="1" applyBorder="1" applyAlignment="1">
      <alignment vertical="top" wrapText="1"/>
    </xf>
    <xf numFmtId="4" fontId="20" fillId="0" borderId="0" xfId="51" applyNumberFormat="1" applyFont="1" applyFill="1" applyBorder="1" applyAlignment="1"/>
    <xf numFmtId="4" fontId="20" fillId="0" borderId="0" xfId="51" applyNumberFormat="1" applyFont="1" applyFill="1" applyBorder="1" applyAlignment="1">
      <alignment horizontal="right"/>
    </xf>
    <xf numFmtId="0" fontId="20" fillId="0" borderId="0" xfId="0" applyFont="1" applyFill="1" applyBorder="1" applyAlignment="1">
      <alignment vertical="top" wrapText="1"/>
    </xf>
    <xf numFmtId="0" fontId="20" fillId="0" borderId="0" xfId="51" applyFont="1" applyFill="1" applyAlignment="1">
      <alignment horizontal="center" vertical="top"/>
    </xf>
    <xf numFmtId="0" fontId="20" fillId="0" borderId="0" xfId="51" applyFont="1" applyFill="1" applyAlignment="1">
      <alignment horizontal="left" vertical="top"/>
    </xf>
    <xf numFmtId="0" fontId="22" fillId="0" borderId="0" xfId="51" applyFont="1" applyFill="1"/>
    <xf numFmtId="0" fontId="20" fillId="0" borderId="0" xfId="51" applyFont="1" applyFill="1" applyAlignment="1">
      <alignment vertical="center"/>
    </xf>
    <xf numFmtId="0" fontId="22" fillId="0" borderId="0" xfId="53" applyFont="1" applyFill="1" applyAlignment="1">
      <alignment horizontal="center" vertical="center"/>
    </xf>
    <xf numFmtId="0" fontId="20" fillId="0" borderId="0" xfId="53" applyFont="1" applyFill="1" applyAlignment="1">
      <alignment horizontal="center" vertical="center"/>
    </xf>
    <xf numFmtId="0" fontId="20" fillId="0" borderId="0" xfId="53" applyFont="1" applyFill="1" applyAlignment="1">
      <alignment horizontal="center" vertical="top"/>
    </xf>
    <xf numFmtId="0" fontId="20" fillId="0" borderId="0" xfId="51" applyNumberFormat="1" applyFont="1" applyFill="1" applyAlignment="1">
      <alignment horizontal="center" vertical="top"/>
    </xf>
    <xf numFmtId="0" fontId="20" fillId="18" borderId="4" xfId="51" quotePrefix="1" applyFont="1" applyFill="1" applyBorder="1" applyAlignment="1">
      <alignment horizontal="center" vertical="top"/>
    </xf>
    <xf numFmtId="0" fontId="20" fillId="18" borderId="4" xfId="51" applyFont="1" applyFill="1" applyBorder="1" applyAlignment="1">
      <alignment vertical="center"/>
    </xf>
    <xf numFmtId="0" fontId="20" fillId="18" borderId="4" xfId="51" applyFont="1" applyFill="1" applyBorder="1" applyAlignment="1">
      <alignment horizontal="center" vertical="center"/>
    </xf>
    <xf numFmtId="4" fontId="20" fillId="18" borderId="4" xfId="51" applyNumberFormat="1" applyFont="1" applyFill="1" applyBorder="1" applyAlignment="1">
      <alignment horizontal="center" vertical="center"/>
    </xf>
    <xf numFmtId="4" fontId="20" fillId="18" borderId="4" xfId="52" applyNumberFormat="1" applyFont="1" applyFill="1" applyBorder="1" applyAlignment="1">
      <alignment horizontal="center" vertical="center"/>
    </xf>
    <xf numFmtId="0" fontId="20" fillId="0" borderId="0" xfId="51" applyFont="1" applyFill="1" applyAlignment="1">
      <alignment horizontal="right"/>
    </xf>
    <xf numFmtId="0" fontId="20" fillId="0" borderId="0" xfId="53" applyFont="1" applyFill="1" applyAlignment="1">
      <alignment horizontal="right"/>
    </xf>
    <xf numFmtId="0" fontId="20" fillId="0" borderId="0" xfId="51" applyFont="1" applyFill="1" applyBorder="1" applyAlignment="1">
      <alignment horizontal="right"/>
    </xf>
    <xf numFmtId="49" fontId="20" fillId="0" borderId="0" xfId="53" applyNumberFormat="1" applyFont="1" applyFill="1" applyBorder="1" applyAlignment="1">
      <alignment vertical="top" wrapText="1"/>
    </xf>
    <xf numFmtId="0" fontId="20" fillId="0" borderId="0" xfId="51" applyFont="1"/>
    <xf numFmtId="4" fontId="20" fillId="0" borderId="0" xfId="51" applyNumberFormat="1" applyFont="1"/>
    <xf numFmtId="0" fontId="26" fillId="0" borderId="0" xfId="51" applyFont="1"/>
    <xf numFmtId="0" fontId="26" fillId="0" borderId="0" xfId="51" applyFont="1" applyAlignment="1">
      <alignment horizontal="right"/>
    </xf>
    <xf numFmtId="0" fontId="20" fillId="0" borderId="0" xfId="51" applyFont="1" applyAlignment="1">
      <alignment horizontal="right"/>
    </xf>
    <xf numFmtId="0" fontId="26" fillId="0" borderId="0" xfId="51" applyFont="1" applyAlignment="1">
      <alignment horizontal="left"/>
    </xf>
    <xf numFmtId="0" fontId="24" fillId="0" borderId="5" xfId="51" applyFont="1" applyBorder="1"/>
    <xf numFmtId="0" fontId="24" fillId="0" borderId="5" xfId="51" quotePrefix="1" applyFont="1" applyBorder="1" applyAlignment="1">
      <alignment horizontal="left"/>
    </xf>
    <xf numFmtId="0" fontId="28" fillId="0" borderId="0" xfId="51" applyFont="1"/>
    <xf numFmtId="0" fontId="28" fillId="0" borderId="0" xfId="51" applyFont="1" applyAlignment="1">
      <alignment horizontal="left"/>
    </xf>
    <xf numFmtId="0" fontId="28" fillId="0" borderId="0" xfId="51" applyFont="1" applyAlignment="1">
      <alignment horizontal="right"/>
    </xf>
    <xf numFmtId="0" fontId="24" fillId="0" borderId="0" xfId="51" applyFont="1"/>
    <xf numFmtId="4" fontId="24" fillId="0" borderId="0" xfId="51" applyNumberFormat="1" applyFont="1"/>
    <xf numFmtId="0" fontId="24" fillId="0" borderId="0" xfId="51" applyFont="1" applyAlignment="1">
      <alignment horizontal="right"/>
    </xf>
    <xf numFmtId="0" fontId="24" fillId="0" borderId="0" xfId="51" applyFont="1" applyAlignment="1">
      <alignment horizontal="center"/>
    </xf>
    <xf numFmtId="0" fontId="24" fillId="0" borderId="0" xfId="51" quotePrefix="1" applyFont="1" applyAlignment="1">
      <alignment horizontal="left" vertical="top"/>
    </xf>
    <xf numFmtId="4" fontId="24" fillId="0" borderId="0" xfId="51" applyNumberFormat="1" applyFont="1" applyAlignment="1">
      <alignment horizontal="center"/>
    </xf>
    <xf numFmtId="0" fontId="20" fillId="0" borderId="0" xfId="51" applyFont="1" applyAlignment="1">
      <alignment horizontal="center"/>
    </xf>
    <xf numFmtId="0" fontId="20" fillId="0" borderId="0" xfId="51" applyFont="1" applyAlignment="1">
      <alignment horizontal="left"/>
    </xf>
    <xf numFmtId="167" fontId="20" fillId="0" borderId="0" xfId="51" applyNumberFormat="1" applyFont="1" applyAlignment="1">
      <alignment horizontal="center"/>
    </xf>
    <xf numFmtId="4" fontId="20" fillId="0" borderId="0" xfId="51" applyNumberFormat="1" applyFont="1" applyAlignment="1">
      <alignment horizontal="center"/>
    </xf>
    <xf numFmtId="0" fontId="25" fillId="0" borderId="0" xfId="51" applyFont="1"/>
    <xf numFmtId="0" fontId="26" fillId="0" borderId="5" xfId="51" applyFont="1" applyBorder="1" applyAlignment="1">
      <alignment horizontal="center"/>
    </xf>
    <xf numFmtId="49" fontId="24" fillId="0" borderId="5" xfId="51" applyNumberFormat="1" applyFont="1" applyBorder="1"/>
    <xf numFmtId="0" fontId="26" fillId="0" borderId="5" xfId="51" applyFont="1" applyBorder="1"/>
    <xf numFmtId="0" fontId="26" fillId="0" borderId="5" xfId="51" applyFont="1" applyBorder="1" applyAlignment="1">
      <alignment horizontal="left"/>
    </xf>
    <xf numFmtId="0" fontId="26" fillId="0" borderId="5" xfId="51" applyFont="1" applyBorder="1" applyAlignment="1">
      <alignment horizontal="right"/>
    </xf>
    <xf numFmtId="167" fontId="26" fillId="0" borderId="5" xfId="51" applyNumberFormat="1" applyFont="1" applyBorder="1" applyAlignment="1">
      <alignment horizontal="center"/>
    </xf>
    <xf numFmtId="4" fontId="26" fillId="0" borderId="5" xfId="51" applyNumberFormat="1" applyFont="1" applyBorder="1" applyAlignment="1">
      <alignment horizontal="center"/>
    </xf>
    <xf numFmtId="0" fontId="26" fillId="0" borderId="0" xfId="51" applyFont="1" applyAlignment="1">
      <alignment horizontal="center"/>
    </xf>
    <xf numFmtId="0" fontId="24" fillId="0" borderId="0" xfId="51" quotePrefix="1" applyFont="1" applyAlignment="1">
      <alignment horizontal="left"/>
    </xf>
    <xf numFmtId="49" fontId="24" fillId="0" borderId="0" xfId="51" applyNumberFormat="1" applyFont="1"/>
    <xf numFmtId="167" fontId="26" fillId="0" borderId="0" xfId="51" applyNumberFormat="1" applyFont="1" applyAlignment="1">
      <alignment horizontal="center"/>
    </xf>
    <xf numFmtId="4" fontId="26" fillId="0" borderId="0" xfId="51" applyNumberFormat="1" applyFont="1" applyAlignment="1">
      <alignment horizontal="center"/>
    </xf>
    <xf numFmtId="0" fontId="26" fillId="0" borderId="0" xfId="51" applyFont="1" applyAlignment="1">
      <alignment horizontal="center" vertical="top"/>
    </xf>
    <xf numFmtId="0" fontId="26" fillId="0" borderId="0" xfId="51" applyFont="1" applyAlignment="1">
      <alignment vertical="top"/>
    </xf>
    <xf numFmtId="0" fontId="20" fillId="0" borderId="0" xfId="51" applyFont="1" applyAlignment="1">
      <alignment vertical="top"/>
    </xf>
    <xf numFmtId="0" fontId="20" fillId="0" borderId="0" xfId="51" applyFont="1" applyAlignment="1">
      <alignment horizontal="left" vertical="top"/>
    </xf>
    <xf numFmtId="0" fontId="20" fillId="0" borderId="0" xfId="51" applyFont="1" applyAlignment="1">
      <alignment horizontal="right" vertical="top"/>
    </xf>
    <xf numFmtId="167" fontId="20" fillId="0" borderId="0" xfId="51" applyNumberFormat="1" applyFont="1" applyAlignment="1">
      <alignment horizontal="center" vertical="top"/>
    </xf>
    <xf numFmtId="4" fontId="26" fillId="0" borderId="0" xfId="51" applyNumberFormat="1" applyFont="1" applyAlignment="1">
      <alignment horizontal="center" vertical="top"/>
    </xf>
    <xf numFmtId="0" fontId="26" fillId="0" borderId="0" xfId="51" applyFont="1" applyAlignment="1">
      <alignment horizontal="right" vertical="top"/>
    </xf>
    <xf numFmtId="0" fontId="20" fillId="0" borderId="0" xfId="51" quotePrefix="1" applyFont="1" applyAlignment="1">
      <alignment horizontal="left" vertical="top"/>
    </xf>
    <xf numFmtId="17" fontId="20" fillId="0" borderId="0" xfId="51" applyNumberFormat="1" applyFont="1" applyAlignment="1">
      <alignment horizontal="right" vertical="top"/>
    </xf>
    <xf numFmtId="0" fontId="20" fillId="0" borderId="0" xfId="51" applyFont="1" applyAlignment="1">
      <alignment horizontal="center" vertical="top"/>
    </xf>
    <xf numFmtId="0" fontId="24" fillId="0" borderId="0" xfId="51" applyFont="1" applyAlignment="1">
      <alignment horizontal="center" vertical="top"/>
    </xf>
    <xf numFmtId="4" fontId="20" fillId="0" borderId="0" xfId="51" applyNumberFormat="1" applyFont="1" applyAlignment="1">
      <alignment horizontal="center" vertical="top"/>
    </xf>
    <xf numFmtId="0" fontId="24" fillId="0" borderId="0" xfId="51" applyFont="1" applyAlignment="1">
      <alignment vertical="top"/>
    </xf>
    <xf numFmtId="0" fontId="24" fillId="0" borderId="0" xfId="51" applyFont="1" applyAlignment="1">
      <alignment horizontal="right" vertical="top"/>
    </xf>
    <xf numFmtId="0" fontId="20" fillId="0" borderId="5" xfId="51" applyFont="1" applyBorder="1" applyAlignment="1">
      <alignment horizontal="center"/>
    </xf>
    <xf numFmtId="0" fontId="20" fillId="0" borderId="5" xfId="51" quotePrefix="1" applyFont="1" applyBorder="1" applyAlignment="1">
      <alignment horizontal="left"/>
    </xf>
    <xf numFmtId="0" fontId="20" fillId="0" borderId="5" xfId="51" applyFont="1" applyBorder="1"/>
    <xf numFmtId="0" fontId="20" fillId="0" borderId="5" xfId="51" applyFont="1" applyBorder="1" applyAlignment="1">
      <alignment horizontal="left"/>
    </xf>
    <xf numFmtId="0" fontId="20" fillId="0" borderId="5" xfId="51" applyFont="1" applyBorder="1" applyAlignment="1">
      <alignment horizontal="right"/>
    </xf>
    <xf numFmtId="167" fontId="20" fillId="0" borderId="5" xfId="51" applyNumberFormat="1" applyFont="1" applyBorder="1" applyAlignment="1">
      <alignment horizontal="center"/>
    </xf>
    <xf numFmtId="4" fontId="20" fillId="0" borderId="5" xfId="51" applyNumberFormat="1" applyFont="1" applyBorder="1" applyAlignment="1">
      <alignment horizontal="center"/>
    </xf>
    <xf numFmtId="0" fontId="26" fillId="0" borderId="5" xfId="51" quotePrefix="1" applyFont="1" applyBorder="1" applyAlignment="1">
      <alignment horizontal="left"/>
    </xf>
    <xf numFmtId="0" fontId="20" fillId="0" borderId="0" xfId="51" quotePrefix="1" applyFont="1" applyAlignment="1">
      <alignment horizontal="left"/>
    </xf>
    <xf numFmtId="167" fontId="20" fillId="0" borderId="0" xfId="51" applyNumberFormat="1" applyFont="1" applyAlignment="1">
      <alignment horizontal="right" vertical="center"/>
    </xf>
    <xf numFmtId="4" fontId="20" fillId="0" borderId="0" xfId="51" applyNumberFormat="1" applyFont="1" applyAlignment="1">
      <alignment horizontal="right" vertical="center"/>
    </xf>
    <xf numFmtId="0" fontId="28" fillId="0" borderId="0" xfId="51" applyFont="1" applyAlignment="1">
      <alignment horizontal="center"/>
    </xf>
    <xf numFmtId="167" fontId="24" fillId="0" borderId="0" xfId="51" applyNumberFormat="1" applyFont="1" applyAlignment="1">
      <alignment horizontal="right" vertical="center"/>
    </xf>
    <xf numFmtId="4" fontId="24" fillId="0" borderId="0" xfId="51" applyNumberFormat="1" applyFont="1" applyAlignment="1">
      <alignment horizontal="right" vertical="center"/>
    </xf>
    <xf numFmtId="0" fontId="24" fillId="0" borderId="6" xfId="51" applyFont="1" applyBorder="1" applyAlignment="1">
      <alignment horizontal="center"/>
    </xf>
    <xf numFmtId="0" fontId="28" fillId="0" borderId="6" xfId="51" applyFont="1" applyBorder="1" applyAlignment="1">
      <alignment horizontal="left"/>
    </xf>
    <xf numFmtId="0" fontId="28" fillId="0" borderId="6" xfId="51" applyFont="1" applyBorder="1"/>
    <xf numFmtId="0" fontId="28" fillId="0" borderId="6" xfId="51" applyFont="1" applyBorder="1" applyAlignment="1">
      <alignment horizontal="center"/>
    </xf>
    <xf numFmtId="164" fontId="24" fillId="0" borderId="6" xfId="51" applyNumberFormat="1" applyFont="1" applyBorder="1" applyAlignment="1">
      <alignment horizontal="right" vertical="center"/>
    </xf>
    <xf numFmtId="0" fontId="28" fillId="0" borderId="6" xfId="51" applyFont="1" applyBorder="1" applyAlignment="1">
      <alignment horizontal="right"/>
    </xf>
    <xf numFmtId="167" fontId="28" fillId="0" borderId="6" xfId="51" applyNumberFormat="1" applyFont="1" applyBorder="1" applyAlignment="1">
      <alignment vertical="center"/>
    </xf>
    <xf numFmtId="4" fontId="24" fillId="0" borderId="6" xfId="51" applyNumberFormat="1" applyFont="1" applyBorder="1"/>
    <xf numFmtId="0" fontId="28" fillId="0" borderId="0" xfId="51" quotePrefix="1" applyFont="1" applyAlignment="1">
      <alignment horizontal="left"/>
    </xf>
    <xf numFmtId="164" fontId="24" fillId="0" borderId="0" xfId="51" applyNumberFormat="1" applyFont="1" applyAlignment="1">
      <alignment horizontal="right" vertical="center"/>
    </xf>
    <xf numFmtId="167" fontId="24" fillId="0" borderId="0" xfId="51" applyNumberFormat="1" applyFont="1"/>
    <xf numFmtId="0" fontId="24" fillId="0" borderId="0" xfId="51" applyFont="1" applyAlignment="1">
      <alignment horizontal="left" vertical="center"/>
    </xf>
    <xf numFmtId="0" fontId="24" fillId="0" borderId="0" xfId="51" applyFont="1" applyAlignment="1">
      <alignment horizontal="right" vertical="center"/>
    </xf>
    <xf numFmtId="167" fontId="24" fillId="0" borderId="0" xfId="51" applyNumberFormat="1" applyFont="1" applyAlignment="1">
      <alignment vertical="center"/>
    </xf>
    <xf numFmtId="4" fontId="24" fillId="0" borderId="0" xfId="51" applyNumberFormat="1" applyFont="1" applyAlignment="1">
      <alignment vertical="center"/>
    </xf>
    <xf numFmtId="0" fontId="24" fillId="0" borderId="0" xfId="51" applyFont="1" applyAlignment="1">
      <alignment vertical="center"/>
    </xf>
    <xf numFmtId="0" fontId="20" fillId="0" borderId="0" xfId="51" applyFont="1" applyAlignment="1">
      <alignment horizontal="left" vertical="center"/>
    </xf>
    <xf numFmtId="164" fontId="20" fillId="0" borderId="0" xfId="51" applyNumberFormat="1" applyFont="1" applyAlignment="1">
      <alignment horizontal="right" vertical="center"/>
    </xf>
    <xf numFmtId="0" fontId="20" fillId="0" borderId="0" xfId="51" applyFont="1" applyAlignment="1">
      <alignment horizontal="right" vertical="center"/>
    </xf>
    <xf numFmtId="167" fontId="20" fillId="0" borderId="0" xfId="51" applyNumberFormat="1" applyFont="1" applyAlignment="1">
      <alignment vertical="center"/>
    </xf>
    <xf numFmtId="4" fontId="20" fillId="0" borderId="0" xfId="51" applyNumberFormat="1" applyFont="1" applyAlignment="1">
      <alignment vertical="center"/>
    </xf>
    <xf numFmtId="0" fontId="20" fillId="0" borderId="0" xfId="51" applyFont="1" applyAlignment="1">
      <alignment vertical="center"/>
    </xf>
    <xf numFmtId="166" fontId="20" fillId="0" borderId="0" xfId="66" applyFont="1" applyBorder="1" applyAlignment="1">
      <alignment horizontal="right" vertical="center"/>
    </xf>
    <xf numFmtId="167" fontId="20" fillId="0" borderId="0" xfId="51" applyNumberFormat="1" applyFont="1"/>
    <xf numFmtId="49" fontId="20" fillId="0" borderId="0" xfId="67" applyNumberFormat="1" applyFont="1" applyAlignment="1">
      <alignment horizontal="center"/>
    </xf>
    <xf numFmtId="0" fontId="20" fillId="0" borderId="0" xfId="67" applyFont="1" applyAlignment="1">
      <alignment wrapText="1"/>
    </xf>
    <xf numFmtId="4" fontId="20" fillId="0" borderId="0" xfId="67" applyNumberFormat="1" applyFont="1" applyAlignment="1">
      <alignment horizontal="right"/>
    </xf>
    <xf numFmtId="4" fontId="20" fillId="0" borderId="0" xfId="67" applyNumberFormat="1" applyFont="1"/>
    <xf numFmtId="0" fontId="20" fillId="0" borderId="0" xfId="67" applyFont="1"/>
    <xf numFmtId="0" fontId="25" fillId="0" borderId="0" xfId="67" applyFont="1" applyAlignment="1">
      <alignment wrapText="1"/>
    </xf>
    <xf numFmtId="49" fontId="20" fillId="0" borderId="0" xfId="67" applyNumberFormat="1" applyFont="1" applyAlignment="1">
      <alignment horizontal="center" vertical="top"/>
    </xf>
    <xf numFmtId="0" fontId="26"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left" vertical="top" wrapText="1"/>
    </xf>
    <xf numFmtId="0" fontId="20" fillId="0" borderId="0" xfId="67" applyFont="1" applyAlignment="1">
      <alignment horizontal="center"/>
    </xf>
    <xf numFmtId="49" fontId="20" fillId="0" borderId="0" xfId="67" applyNumberFormat="1" applyFont="1" applyAlignment="1">
      <alignment horizontal="left" vertical="top" wrapText="1"/>
    </xf>
    <xf numFmtId="0" fontId="23" fillId="0" borderId="0" xfId="67" applyFont="1" applyAlignment="1">
      <alignment horizontal="center"/>
    </xf>
    <xf numFmtId="4" fontId="32" fillId="0" borderId="0" xfId="68" applyNumberFormat="1" applyFont="1"/>
    <xf numFmtId="4" fontId="32" fillId="0" borderId="0" xfId="68" applyNumberFormat="1" applyFont="1" applyProtection="1">
      <protection locked="0"/>
    </xf>
    <xf numFmtId="0" fontId="32" fillId="0" borderId="0" xfId="0" applyFont="1"/>
    <xf numFmtId="4" fontId="30" fillId="0" borderId="0" xfId="68" applyNumberFormat="1" applyFont="1" applyProtection="1">
      <protection locked="0"/>
    </xf>
    <xf numFmtId="0" fontId="32" fillId="0" borderId="0" xfId="0" applyFont="1" applyAlignment="1">
      <alignment horizontal="left" vertical="top" wrapText="1"/>
    </xf>
    <xf numFmtId="4" fontId="32" fillId="0" borderId="0" xfId="0" applyNumberFormat="1" applyFont="1"/>
    <xf numFmtId="4" fontId="32" fillId="0" borderId="0" xfId="0" applyNumberFormat="1" applyFont="1" applyProtection="1">
      <protection locked="0"/>
    </xf>
    <xf numFmtId="1" fontId="32" fillId="0" borderId="0" xfId="68" applyFont="1" applyAlignment="1">
      <alignment horizontal="left" wrapText="1"/>
    </xf>
    <xf numFmtId="4" fontId="30" fillId="0" borderId="0" xfId="68" applyNumberFormat="1" applyFont="1"/>
    <xf numFmtId="49" fontId="20" fillId="0" borderId="0" xfId="67" quotePrefix="1" applyNumberFormat="1" applyFont="1" applyAlignment="1">
      <alignment horizontal="left" vertical="top" wrapText="1"/>
    </xf>
    <xf numFmtId="49" fontId="26" fillId="0" borderId="0" xfId="67" applyNumberFormat="1" applyFont="1" applyAlignment="1">
      <alignment horizontal="center" vertical="top"/>
    </xf>
    <xf numFmtId="0" fontId="20" fillId="0" borderId="0" xfId="67" applyFont="1" applyAlignment="1">
      <alignment horizontal="left" wrapText="1"/>
    </xf>
    <xf numFmtId="0" fontId="26" fillId="0" borderId="0" xfId="67" applyFont="1"/>
    <xf numFmtId="0" fontId="20" fillId="0" borderId="0" xfId="67" applyFont="1" applyAlignment="1">
      <alignment horizontal="right" wrapText="1"/>
    </xf>
    <xf numFmtId="49" fontId="23" fillId="0" borderId="0" xfId="67" applyNumberFormat="1" applyFont="1" applyAlignment="1">
      <alignment horizontal="center"/>
    </xf>
    <xf numFmtId="0" fontId="23" fillId="0" borderId="0" xfId="67" applyFont="1" applyAlignment="1">
      <alignment wrapText="1"/>
    </xf>
    <xf numFmtId="49" fontId="25" fillId="0" borderId="0" xfId="67" applyNumberFormat="1" applyFont="1" applyAlignment="1">
      <alignment horizontal="center"/>
    </xf>
    <xf numFmtId="4" fontId="26" fillId="0" borderId="0" xfId="67" applyNumberFormat="1" applyFont="1"/>
    <xf numFmtId="49" fontId="20" fillId="0" borderId="0" xfId="67" quotePrefix="1" applyNumberFormat="1" applyFont="1" applyAlignment="1">
      <alignment horizontal="center" vertical="top"/>
    </xf>
    <xf numFmtId="1" fontId="30" fillId="0" borderId="0" xfId="68" applyFont="1" applyAlignment="1">
      <alignment horizontal="center" vertical="top"/>
    </xf>
    <xf numFmtId="0" fontId="32" fillId="0" borderId="0" xfId="0" applyFont="1" applyAlignment="1">
      <alignment horizontal="center" vertical="top"/>
    </xf>
    <xf numFmtId="49" fontId="23" fillId="0" borderId="0" xfId="67" applyNumberFormat="1" applyFont="1" applyAlignment="1">
      <alignment horizontal="center" vertical="top"/>
    </xf>
    <xf numFmtId="49" fontId="23" fillId="18" borderId="6" xfId="67" applyNumberFormat="1" applyFont="1" applyFill="1" applyBorder="1" applyAlignment="1">
      <alignment horizontal="center" vertical="center"/>
    </xf>
    <xf numFmtId="0" fontId="23" fillId="18" borderId="6" xfId="67" applyFont="1" applyFill="1" applyBorder="1" applyAlignment="1">
      <alignment vertical="center" wrapText="1"/>
    </xf>
    <xf numFmtId="4" fontId="20" fillId="18" borderId="6" xfId="67" applyNumberFormat="1" applyFont="1" applyFill="1" applyBorder="1"/>
    <xf numFmtId="4" fontId="20" fillId="18" borderId="6" xfId="67" applyNumberFormat="1" applyFont="1" applyFill="1" applyBorder="1" applyAlignment="1">
      <alignment horizontal="right"/>
    </xf>
    <xf numFmtId="4" fontId="20" fillId="18" borderId="6" xfId="67" applyNumberFormat="1" applyFont="1" applyFill="1" applyBorder="1" applyAlignment="1">
      <alignment horizontal="right" vertical="center"/>
    </xf>
    <xf numFmtId="4" fontId="20" fillId="18" borderId="6" xfId="67" applyNumberFormat="1" applyFont="1" applyFill="1" applyBorder="1" applyAlignment="1">
      <alignment vertical="center"/>
    </xf>
    <xf numFmtId="0" fontId="20" fillId="0" borderId="0" xfId="67" applyFont="1" applyAlignment="1">
      <alignment vertical="center"/>
    </xf>
    <xf numFmtId="0" fontId="20" fillId="0" borderId="0" xfId="51" applyFont="1" applyFill="1" applyAlignment="1">
      <alignment horizontal="center"/>
    </xf>
    <xf numFmtId="0" fontId="23" fillId="18" borderId="6" xfId="67" applyFont="1" applyFill="1" applyBorder="1" applyAlignment="1">
      <alignment horizontal="center" vertical="center"/>
    </xf>
    <xf numFmtId="0" fontId="23" fillId="18" borderId="6" xfId="67" applyFont="1" applyFill="1" applyBorder="1" applyAlignment="1">
      <alignment horizontal="center"/>
    </xf>
    <xf numFmtId="1" fontId="31" fillId="0" borderId="0" xfId="68" applyFont="1" applyAlignment="1">
      <alignment horizontal="center"/>
    </xf>
    <xf numFmtId="0" fontId="31" fillId="0" borderId="0" xfId="0" applyFont="1" applyAlignment="1">
      <alignment horizontal="center"/>
    </xf>
    <xf numFmtId="1" fontId="33" fillId="0" borderId="0" xfId="68" applyFont="1" applyAlignment="1">
      <alignment horizontal="center"/>
    </xf>
    <xf numFmtId="4" fontId="20" fillId="18" borderId="6" xfId="53" applyNumberFormat="1" applyFont="1" applyFill="1" applyBorder="1"/>
    <xf numFmtId="4" fontId="24" fillId="18" borderId="6" xfId="67" applyNumberFormat="1" applyFont="1" applyFill="1" applyBorder="1"/>
    <xf numFmtId="1" fontId="31" fillId="18" borderId="6" xfId="68" applyFont="1" applyFill="1" applyBorder="1" applyAlignment="1">
      <alignment horizontal="center"/>
    </xf>
    <xf numFmtId="4" fontId="32" fillId="18" borderId="6" xfId="68" applyNumberFormat="1" applyFont="1" applyFill="1" applyBorder="1"/>
    <xf numFmtId="4" fontId="23" fillId="18" borderId="6" xfId="68" applyNumberFormat="1" applyFont="1" applyFill="1" applyBorder="1" applyProtection="1">
      <protection locked="0"/>
    </xf>
    <xf numFmtId="4" fontId="23" fillId="18" borderId="6" xfId="67" applyNumberFormat="1" applyFont="1" applyFill="1" applyBorder="1" applyAlignment="1">
      <alignment horizontal="left"/>
    </xf>
    <xf numFmtId="49" fontId="25" fillId="18" borderId="6" xfId="67" applyNumberFormat="1" applyFont="1" applyFill="1" applyBorder="1" applyAlignment="1">
      <alignment horizontal="center"/>
    </xf>
    <xf numFmtId="0" fontId="25" fillId="18" borderId="6" xfId="67" applyFont="1" applyFill="1" applyBorder="1" applyAlignment="1">
      <alignment wrapText="1"/>
    </xf>
    <xf numFmtId="4" fontId="23" fillId="18" borderId="6" xfId="67" applyNumberFormat="1" applyFont="1" applyFill="1" applyBorder="1"/>
    <xf numFmtId="0" fontId="25" fillId="18" borderId="6" xfId="51" applyFont="1" applyFill="1" applyBorder="1" applyAlignment="1">
      <alignment horizontal="center" vertical="center"/>
    </xf>
    <xf numFmtId="0" fontId="25" fillId="18" borderId="6" xfId="51" applyNumberFormat="1" applyFont="1" applyFill="1" applyBorder="1" applyAlignment="1">
      <alignment horizontal="left" vertical="top" wrapText="1"/>
    </xf>
    <xf numFmtId="0" fontId="22" fillId="18" borderId="6" xfId="51" applyFont="1" applyFill="1" applyBorder="1" applyAlignment="1">
      <alignment horizontal="right"/>
    </xf>
    <xf numFmtId="4" fontId="22" fillId="18" borderId="6" xfId="51" applyNumberFormat="1" applyFont="1" applyFill="1" applyBorder="1" applyAlignment="1">
      <alignment horizontal="right"/>
    </xf>
    <xf numFmtId="0" fontId="22" fillId="18" borderId="6" xfId="53" applyFont="1" applyFill="1" applyBorder="1" applyAlignment="1">
      <alignment horizontal="center" vertical="top"/>
    </xf>
    <xf numFmtId="49" fontId="23" fillId="18" borderId="6" xfId="53" applyNumberFormat="1" applyFont="1" applyFill="1" applyBorder="1" applyAlignment="1">
      <alignment horizontal="left" vertical="top" wrapText="1"/>
    </xf>
    <xf numFmtId="0" fontId="23" fillId="18" borderId="6" xfId="53" applyFont="1" applyFill="1" applyBorder="1" applyAlignment="1">
      <alignment horizontal="right"/>
    </xf>
    <xf numFmtId="4" fontId="23" fillId="18" borderId="6" xfId="53" applyNumberFormat="1" applyFont="1" applyFill="1" applyBorder="1"/>
    <xf numFmtId="0" fontId="23" fillId="18" borderId="6" xfId="53" applyFont="1" applyFill="1" applyBorder="1" applyAlignment="1">
      <alignment horizontal="center" vertical="top"/>
    </xf>
    <xf numFmtId="0" fontId="22" fillId="18" borderId="6" xfId="53" applyFont="1" applyFill="1" applyBorder="1" applyAlignment="1">
      <alignment horizontal="right"/>
    </xf>
    <xf numFmtId="4" fontId="22" fillId="18" borderId="6" xfId="53" applyNumberFormat="1" applyFont="1" applyFill="1" applyBorder="1"/>
    <xf numFmtId="0" fontId="20" fillId="18" borderId="6" xfId="53" applyFont="1" applyFill="1" applyBorder="1" applyAlignment="1">
      <alignment horizontal="right"/>
    </xf>
    <xf numFmtId="4" fontId="24" fillId="18" borderId="6" xfId="53" applyNumberFormat="1" applyFont="1" applyFill="1" applyBorder="1"/>
    <xf numFmtId="0" fontId="20" fillId="0" borderId="4" xfId="51" quotePrefix="1" applyFont="1" applyFill="1" applyBorder="1" applyAlignment="1">
      <alignment horizontal="center" vertical="top"/>
    </xf>
    <xf numFmtId="0" fontId="20" fillId="0" borderId="4" xfId="51" applyFont="1" applyFill="1" applyBorder="1" applyAlignment="1">
      <alignment vertical="center"/>
    </xf>
    <xf numFmtId="0" fontId="20" fillId="0" borderId="4" xfId="51" applyFont="1" applyFill="1" applyBorder="1" applyAlignment="1">
      <alignment horizontal="center" vertical="center"/>
    </xf>
    <xf numFmtId="4" fontId="20" fillId="0" borderId="4" xfId="51" applyNumberFormat="1" applyFont="1" applyFill="1" applyBorder="1" applyAlignment="1">
      <alignment horizontal="center" vertical="center"/>
    </xf>
    <xf numFmtId="4" fontId="20" fillId="0" borderId="4" xfId="52" applyNumberFormat="1" applyFont="1" applyFill="1" applyBorder="1" applyAlignment="1">
      <alignment horizontal="center" vertical="center"/>
    </xf>
    <xf numFmtId="49" fontId="23" fillId="18" borderId="6" xfId="53" applyNumberFormat="1" applyFont="1" applyFill="1" applyBorder="1" applyAlignment="1">
      <alignment horizontal="left" vertical="center" wrapText="1"/>
    </xf>
    <xf numFmtId="0" fontId="20" fillId="18" borderId="6" xfId="53" applyFont="1" applyFill="1" applyBorder="1" applyAlignment="1">
      <alignment horizontal="right" vertical="center"/>
    </xf>
    <xf numFmtId="4" fontId="20" fillId="18" borderId="6" xfId="53" applyNumberFormat="1" applyFont="1" applyFill="1" applyBorder="1" applyAlignment="1">
      <alignment vertical="center"/>
    </xf>
    <xf numFmtId="4" fontId="24" fillId="18" borderId="6" xfId="53" applyNumberFormat="1" applyFont="1" applyFill="1" applyBorder="1" applyAlignment="1">
      <alignment vertical="center"/>
    </xf>
    <xf numFmtId="0" fontId="20" fillId="0" borderId="0" xfId="53" applyFont="1" applyFill="1" applyAlignment="1">
      <alignment vertical="center"/>
    </xf>
    <xf numFmtId="0" fontId="23" fillId="18" borderId="6" xfId="53" applyFont="1" applyFill="1" applyBorder="1" applyAlignment="1">
      <alignment horizontal="center" vertical="center"/>
    </xf>
    <xf numFmtId="0" fontId="23" fillId="18" borderId="6" xfId="53" applyFont="1" applyFill="1" applyBorder="1" applyAlignment="1">
      <alignment horizontal="right" vertical="center"/>
    </xf>
    <xf numFmtId="4" fontId="23" fillId="18" borderId="6" xfId="53" applyNumberFormat="1" applyFont="1" applyFill="1" applyBorder="1" applyAlignment="1">
      <alignment vertical="center"/>
    </xf>
    <xf numFmtId="0" fontId="22" fillId="0" borderId="0" xfId="53" applyFont="1" applyFill="1" applyAlignment="1">
      <alignment vertical="center"/>
    </xf>
    <xf numFmtId="49" fontId="23" fillId="0" borderId="0" xfId="53" applyNumberFormat="1" applyFont="1" applyFill="1" applyBorder="1" applyAlignment="1">
      <alignment horizontal="left" vertical="center" wrapText="1"/>
    </xf>
    <xf numFmtId="0" fontId="20" fillId="0" borderId="0" xfId="53" applyFont="1" applyFill="1" applyBorder="1" applyAlignment="1">
      <alignment horizontal="center" vertical="center"/>
    </xf>
    <xf numFmtId="0" fontId="20" fillId="0" borderId="0" xfId="53" applyFont="1" applyFill="1" applyBorder="1" applyAlignment="1">
      <alignment horizontal="center" vertical="top"/>
    </xf>
    <xf numFmtId="0" fontId="20" fillId="18" borderId="6" xfId="51" applyFont="1" applyFill="1" applyBorder="1" applyAlignment="1">
      <alignment horizontal="right"/>
    </xf>
    <xf numFmtId="4" fontId="20" fillId="18" borderId="6" xfId="51" applyNumberFormat="1" applyFont="1" applyFill="1" applyBorder="1" applyAlignment="1">
      <alignment horizontal="right"/>
    </xf>
    <xf numFmtId="4" fontId="24" fillId="18" borderId="6" xfId="51" applyNumberFormat="1" applyFont="1" applyFill="1" applyBorder="1" applyAlignment="1">
      <alignment horizontal="left" vertical="center"/>
    </xf>
    <xf numFmtId="0" fontId="20" fillId="18" borderId="6" xfId="51" applyFont="1" applyFill="1" applyBorder="1" applyAlignment="1">
      <alignment horizontal="right" vertical="center"/>
    </xf>
    <xf numFmtId="4" fontId="20" fillId="18" borderId="6" xfId="51" applyNumberFormat="1" applyFont="1" applyFill="1" applyBorder="1" applyAlignment="1">
      <alignment horizontal="right" vertical="center"/>
    </xf>
    <xf numFmtId="4" fontId="24" fillId="18" borderId="6" xfId="51" applyNumberFormat="1" applyFont="1" applyFill="1" applyBorder="1" applyAlignment="1">
      <alignment horizontal="right" vertical="center"/>
    </xf>
    <xf numFmtId="4" fontId="22" fillId="18" borderId="6" xfId="51" applyNumberFormat="1" applyFont="1" applyFill="1" applyBorder="1" applyAlignment="1">
      <alignment horizontal="left"/>
    </xf>
    <xf numFmtId="0" fontId="24" fillId="18" borderId="6" xfId="67" applyFont="1" applyFill="1" applyBorder="1" applyAlignment="1">
      <alignment vertical="center" wrapText="1"/>
    </xf>
    <xf numFmtId="0" fontId="20" fillId="0" borderId="0" xfId="0" applyFont="1"/>
    <xf numFmtId="0" fontId="28" fillId="18" borderId="6" xfId="0" applyFont="1" applyFill="1" applyBorder="1" applyAlignment="1">
      <alignment horizontal="center" vertical="center"/>
    </xf>
    <xf numFmtId="0" fontId="28" fillId="18" borderId="6" xfId="0" applyFont="1" applyFill="1" applyBorder="1" applyAlignment="1">
      <alignment vertical="center"/>
    </xf>
    <xf numFmtId="0" fontId="24" fillId="0" borderId="0" xfId="0" applyFont="1"/>
    <xf numFmtId="0" fontId="20" fillId="0" borderId="0" xfId="0" applyFont="1" applyAlignment="1">
      <alignment horizontal="left" wrapText="1"/>
    </xf>
    <xf numFmtId="0" fontId="34" fillId="0" borderId="0" xfId="0" applyFont="1" applyAlignment="1">
      <alignment horizontal="justify" vertical="top" wrapText="1"/>
    </xf>
    <xf numFmtId="4" fontId="28" fillId="18" borderId="6" xfId="0" applyNumberFormat="1" applyFont="1" applyFill="1" applyBorder="1" applyAlignment="1">
      <alignment horizontal="center" vertical="center"/>
    </xf>
    <xf numFmtId="4" fontId="28" fillId="18" borderId="6" xfId="0" applyNumberFormat="1" applyFont="1" applyFill="1" applyBorder="1" applyAlignment="1">
      <alignment vertical="center"/>
    </xf>
    <xf numFmtId="0" fontId="24" fillId="0" borderId="0" xfId="0" applyFont="1" applyAlignment="1">
      <alignment vertical="center"/>
    </xf>
    <xf numFmtId="0" fontId="20" fillId="0" borderId="0" xfId="0" applyFont="1" applyAlignment="1">
      <alignment horizontal="center" vertical="top"/>
    </xf>
    <xf numFmtId="0" fontId="28" fillId="0" borderId="0" xfId="0" applyFont="1" applyFill="1" applyBorder="1" applyAlignment="1">
      <alignment horizontal="center" vertical="center"/>
    </xf>
    <xf numFmtId="0" fontId="34" fillId="0" borderId="0" xfId="0" applyFont="1" applyAlignment="1">
      <alignment horizontal="left" vertical="top" wrapText="1"/>
    </xf>
    <xf numFmtId="0" fontId="26" fillId="0" borderId="0" xfId="0" applyFont="1"/>
    <xf numFmtId="4" fontId="24" fillId="18" borderId="6" xfId="0" applyNumberFormat="1" applyFont="1" applyFill="1" applyBorder="1"/>
    <xf numFmtId="0" fontId="21" fillId="0" borderId="0" xfId="51" quotePrefix="1" applyFont="1" applyBorder="1" applyAlignment="1">
      <alignment horizontal="left" vertical="top"/>
    </xf>
    <xf numFmtId="4" fontId="20" fillId="0" borderId="0" xfId="0" applyNumberFormat="1" applyFont="1" applyAlignment="1">
      <alignment horizontal="right" vertical="top" wrapText="1"/>
    </xf>
    <xf numFmtId="4" fontId="36" fillId="0" borderId="0" xfId="0" applyNumberFormat="1" applyFont="1" applyAlignment="1">
      <alignment vertical="top"/>
    </xf>
    <xf numFmtId="0" fontId="20" fillId="0" borderId="0" xfId="0" applyFont="1" applyAlignment="1">
      <alignment horizontal="justify" vertical="top" wrapText="1"/>
    </xf>
    <xf numFmtId="4" fontId="20" fillId="0" borderId="0" xfId="0" applyNumberFormat="1" applyFont="1" applyAlignment="1">
      <alignment vertical="top"/>
    </xf>
    <xf numFmtId="4" fontId="20" fillId="0" borderId="0" xfId="0" applyNumberFormat="1" applyFont="1" applyAlignment="1">
      <alignment horizontal="right" vertical="top"/>
    </xf>
    <xf numFmtId="0" fontId="20" fillId="0" borderId="5" xfId="0" applyFont="1" applyBorder="1" applyAlignment="1">
      <alignment vertical="top"/>
    </xf>
    <xf numFmtId="4" fontId="20" fillId="0" borderId="5" xfId="0" applyNumberFormat="1" applyFont="1" applyBorder="1" applyAlignment="1">
      <alignment horizontal="right" vertical="top"/>
    </xf>
    <xf numFmtId="4" fontId="36" fillId="0" borderId="5" xfId="0" applyNumberFormat="1" applyFont="1" applyBorder="1" applyAlignment="1">
      <alignment vertical="top"/>
    </xf>
    <xf numFmtId="4" fontId="37" fillId="0" borderId="0" xfId="0" applyNumberFormat="1" applyFont="1" applyAlignment="1">
      <alignment vertical="top"/>
    </xf>
    <xf numFmtId="0" fontId="38" fillId="0" borderId="0" xfId="0" applyFont="1" applyAlignment="1">
      <alignment horizontal="center" vertical="top" wrapText="1"/>
    </xf>
    <xf numFmtId="0" fontId="39" fillId="0" borderId="0" xfId="0" applyFont="1" applyAlignment="1">
      <alignment horizontal="center" vertical="top" wrapText="1"/>
    </xf>
    <xf numFmtId="4" fontId="39" fillId="0" borderId="0" xfId="0" applyNumberFormat="1" applyFont="1" applyAlignment="1">
      <alignment horizontal="right" vertical="top" wrapText="1"/>
    </xf>
    <xf numFmtId="4" fontId="40" fillId="0" borderId="0" xfId="0" applyNumberFormat="1" applyFont="1" applyAlignment="1">
      <alignment horizontal="center" vertical="top" wrapText="1"/>
    </xf>
    <xf numFmtId="4" fontId="20" fillId="0" borderId="0" xfId="0" applyNumberFormat="1" applyFont="1"/>
    <xf numFmtId="4" fontId="36" fillId="0" borderId="0" xfId="0" applyNumberFormat="1" applyFont="1"/>
    <xf numFmtId="0" fontId="20" fillId="0" borderId="0" xfId="0" applyFont="1" applyAlignment="1">
      <alignment horizontal="left"/>
    </xf>
    <xf numFmtId="49" fontId="20" fillId="0" borderId="0" xfId="0" applyNumberFormat="1" applyFont="1" applyAlignment="1">
      <alignment horizontal="left" vertical="top" wrapText="1"/>
    </xf>
    <xf numFmtId="4" fontId="20" fillId="0" borderId="0" xfId="0" applyNumberFormat="1" applyFont="1" applyAlignment="1">
      <alignment horizontal="right"/>
    </xf>
    <xf numFmtId="0" fontId="26" fillId="0" borderId="0" xfId="0" applyFont="1" applyAlignment="1">
      <alignment horizontal="justify" vertical="top" wrapText="1"/>
    </xf>
    <xf numFmtId="18" fontId="20" fillId="0" borderId="0" xfId="0" applyNumberFormat="1" applyFont="1" applyAlignment="1">
      <alignment horizontal="justify" vertical="top" wrapText="1"/>
    </xf>
    <xf numFmtId="0" fontId="20" fillId="0" borderId="5" xfId="0" applyFont="1" applyBorder="1"/>
    <xf numFmtId="4" fontId="20" fillId="0" borderId="5" xfId="0" applyNumberFormat="1" applyFont="1" applyBorder="1"/>
    <xf numFmtId="4" fontId="36" fillId="0" borderId="5" xfId="0" applyNumberFormat="1" applyFont="1" applyBorder="1"/>
    <xf numFmtId="4" fontId="37" fillId="0" borderId="0" xfId="0" applyNumberFormat="1" applyFont="1"/>
    <xf numFmtId="4" fontId="20" fillId="0" borderId="5" xfId="0" applyNumberFormat="1" applyFont="1" applyBorder="1" applyAlignment="1">
      <alignment horizontal="right"/>
    </xf>
    <xf numFmtId="0" fontId="26" fillId="0" borderId="0" xfId="0" applyFont="1" applyAlignment="1">
      <alignment horizontal="left"/>
    </xf>
    <xf numFmtId="4" fontId="26" fillId="0" borderId="0" xfId="0" applyNumberFormat="1" applyFont="1" applyAlignment="1">
      <alignment horizontal="right"/>
    </xf>
    <xf numFmtId="49" fontId="26" fillId="0" borderId="0" xfId="0" applyNumberFormat="1" applyFont="1" applyAlignment="1">
      <alignment horizontal="left" vertical="top" wrapText="1"/>
    </xf>
    <xf numFmtId="0" fontId="26" fillId="0" borderId="0" xfId="0" applyFont="1" applyAlignment="1">
      <alignment horizontal="center" vertical="top"/>
    </xf>
    <xf numFmtId="0" fontId="20" fillId="0" borderId="0" xfId="0" applyFont="1" applyAlignment="1">
      <alignment horizontal="center" vertical="top" wrapText="1"/>
    </xf>
    <xf numFmtId="4" fontId="20" fillId="0" borderId="0" xfId="0" applyNumberFormat="1" applyFont="1" applyAlignment="1">
      <alignment horizontal="right" wrapText="1"/>
    </xf>
    <xf numFmtId="4" fontId="36" fillId="0" borderId="0" xfId="0" applyNumberFormat="1" applyFont="1" applyAlignment="1"/>
    <xf numFmtId="0" fontId="20" fillId="18" borderId="6" xfId="0" applyFont="1" applyFill="1" applyBorder="1" applyAlignment="1">
      <alignment vertical="top"/>
    </xf>
    <xf numFmtId="4" fontId="20" fillId="18" borderId="6" xfId="0" applyNumberFormat="1" applyFont="1" applyFill="1" applyBorder="1" applyAlignment="1">
      <alignment horizontal="right" vertical="top"/>
    </xf>
    <xf numFmtId="4" fontId="24" fillId="18" borderId="6" xfId="0" applyNumberFormat="1" applyFont="1" applyFill="1" applyBorder="1" applyAlignment="1">
      <alignment horizontal="left" vertical="top"/>
    </xf>
    <xf numFmtId="0" fontId="24" fillId="18" borderId="6" xfId="0" applyFont="1" applyFill="1" applyBorder="1" applyAlignment="1">
      <alignment vertical="top"/>
    </xf>
    <xf numFmtId="4" fontId="41" fillId="18" borderId="6" xfId="0" applyNumberFormat="1" applyFont="1" applyFill="1" applyBorder="1" applyAlignment="1">
      <alignment vertical="top"/>
    </xf>
    <xf numFmtId="0" fontId="24" fillId="18" borderId="6" xfId="0" applyFont="1" applyFill="1" applyBorder="1" applyAlignment="1">
      <alignment horizontal="justify" vertical="top" wrapText="1"/>
    </xf>
    <xf numFmtId="0" fontId="24" fillId="18" borderId="6" xfId="0" applyFont="1" applyFill="1" applyBorder="1" applyAlignment="1">
      <alignment horizontal="left" vertical="center"/>
    </xf>
    <xf numFmtId="0" fontId="24" fillId="18" borderId="6" xfId="0" applyFont="1" applyFill="1" applyBorder="1" applyAlignment="1">
      <alignment horizontal="left"/>
    </xf>
    <xf numFmtId="49" fontId="25" fillId="0" borderId="0" xfId="67" applyNumberFormat="1" applyFont="1" applyAlignment="1">
      <alignment horizontal="center" vertical="top"/>
    </xf>
    <xf numFmtId="49" fontId="23" fillId="18" borderId="6" xfId="67" applyNumberFormat="1" applyFont="1" applyFill="1" applyBorder="1" applyAlignment="1">
      <alignment horizontal="center" vertical="top"/>
    </xf>
    <xf numFmtId="0" fontId="20" fillId="0" borderId="0" xfId="0" quotePrefix="1" applyFont="1" applyAlignment="1">
      <alignment horizontal="center" vertical="top"/>
    </xf>
    <xf numFmtId="0" fontId="24" fillId="18" borderId="6" xfId="0" applyFont="1" applyFill="1" applyBorder="1" applyAlignment="1">
      <alignment horizontal="center" vertical="top"/>
    </xf>
    <xf numFmtId="0" fontId="20" fillId="0" borderId="0" xfId="0" quotePrefix="1" applyFont="1" applyAlignment="1">
      <alignment horizontal="center" vertical="center"/>
    </xf>
    <xf numFmtId="0" fontId="20" fillId="18" borderId="6" xfId="0" applyFont="1" applyFill="1" applyBorder="1" applyAlignment="1">
      <alignment vertical="center"/>
    </xf>
    <xf numFmtId="4" fontId="24" fillId="18" borderId="6" xfId="0" applyNumberFormat="1" applyFont="1" applyFill="1" applyBorder="1" applyAlignment="1">
      <alignment horizontal="left" vertical="center"/>
    </xf>
    <xf numFmtId="0" fontId="20" fillId="18" borderId="6" xfId="0" applyFont="1" applyFill="1" applyBorder="1"/>
    <xf numFmtId="0" fontId="24" fillId="18" borderId="6" xfId="0" applyFont="1" applyFill="1" applyBorder="1" applyAlignment="1">
      <alignment horizontal="justify" vertical="center" wrapText="1"/>
    </xf>
    <xf numFmtId="4" fontId="24" fillId="18" borderId="6" xfId="0" applyNumberFormat="1" applyFont="1" applyFill="1" applyBorder="1" applyAlignment="1">
      <alignment vertical="center"/>
    </xf>
    <xf numFmtId="0" fontId="24" fillId="18" borderId="6" xfId="0" applyFont="1" applyFill="1" applyBorder="1"/>
    <xf numFmtId="4" fontId="24" fillId="18" borderId="6" xfId="0" applyNumberFormat="1" applyFont="1" applyFill="1" applyBorder="1" applyAlignment="1">
      <alignment horizontal="right"/>
    </xf>
    <xf numFmtId="4" fontId="41" fillId="18" borderId="6" xfId="0" applyNumberFormat="1" applyFont="1" applyFill="1" applyBorder="1"/>
    <xf numFmtId="4" fontId="24" fillId="18" borderId="6" xfId="0" applyNumberFormat="1" applyFont="1" applyFill="1" applyBorder="1" applyAlignment="1">
      <alignment horizontal="left"/>
    </xf>
    <xf numFmtId="0" fontId="24" fillId="0" borderId="0" xfId="0" applyFont="1" applyFill="1" applyBorder="1" applyAlignment="1">
      <alignment horizontal="center" vertical="top"/>
    </xf>
    <xf numFmtId="0" fontId="24" fillId="0" borderId="0" xfId="0" applyFont="1" applyFill="1" applyBorder="1" applyAlignment="1">
      <alignment horizontal="justify" vertical="top" wrapText="1"/>
    </xf>
    <xf numFmtId="0" fontId="24" fillId="0" borderId="0" xfId="0" applyFont="1" applyFill="1" applyBorder="1"/>
    <xf numFmtId="4" fontId="24" fillId="0" borderId="0" xfId="0" applyNumberFormat="1" applyFont="1" applyFill="1" applyBorder="1" applyAlignment="1">
      <alignment horizontal="right"/>
    </xf>
    <xf numFmtId="4" fontId="41" fillId="0" borderId="0" xfId="0" applyNumberFormat="1" applyFont="1" applyFill="1" applyBorder="1" applyAlignment="1">
      <alignment vertical="top"/>
    </xf>
    <xf numFmtId="4" fontId="41" fillId="18" borderId="6" xfId="0" applyNumberFormat="1" applyFont="1" applyFill="1" applyBorder="1" applyAlignment="1">
      <alignment vertical="center"/>
    </xf>
    <xf numFmtId="49" fontId="25" fillId="18" borderId="6" xfId="67" applyNumberFormat="1" applyFont="1" applyFill="1" applyBorder="1" applyAlignment="1">
      <alignment horizontal="center" vertical="top"/>
    </xf>
    <xf numFmtId="0" fontId="24" fillId="0" borderId="0" xfId="0" applyFont="1" applyAlignment="1">
      <alignment horizontal="right" vertical="top" wrapText="1"/>
    </xf>
    <xf numFmtId="4" fontId="24" fillId="0" borderId="0" xfId="0" applyNumberFormat="1" applyFont="1" applyAlignment="1">
      <alignment horizontal="right" vertical="top" wrapText="1"/>
    </xf>
    <xf numFmtId="0" fontId="24" fillId="0" borderId="0" xfId="0" applyFont="1" applyAlignment="1">
      <alignment horizontal="left" vertical="top" wrapText="1"/>
    </xf>
    <xf numFmtId="0" fontId="24" fillId="0" borderId="0" xfId="0" applyFont="1" applyAlignment="1">
      <alignment vertical="top" wrapText="1"/>
    </xf>
    <xf numFmtId="4" fontId="41" fillId="0" borderId="0" xfId="0" applyNumberFormat="1" applyFont="1" applyAlignment="1">
      <alignment horizontal="right" vertical="top" wrapText="1"/>
    </xf>
    <xf numFmtId="0" fontId="41" fillId="0" borderId="0" xfId="0" applyFont="1" applyAlignment="1">
      <alignment horizontal="left" vertical="top" wrapText="1"/>
    </xf>
    <xf numFmtId="0" fontId="25" fillId="18" borderId="6" xfId="67" applyFont="1" applyFill="1" applyBorder="1" applyAlignment="1">
      <alignment vertical="center" wrapText="1"/>
    </xf>
    <xf numFmtId="4" fontId="28" fillId="18" borderId="6" xfId="67" applyNumberFormat="1" applyFont="1" applyFill="1" applyBorder="1" applyAlignment="1">
      <alignment horizontal="right" vertical="center"/>
    </xf>
    <xf numFmtId="4" fontId="28" fillId="18" borderId="6" xfId="67" applyNumberFormat="1" applyFont="1" applyFill="1" applyBorder="1" applyAlignment="1">
      <alignment vertical="center"/>
    </xf>
    <xf numFmtId="1" fontId="32" fillId="0" borderId="0" xfId="68" applyFont="1" applyFill="1" applyBorder="1" applyAlignment="1">
      <alignment horizontal="center" vertical="top"/>
    </xf>
    <xf numFmtId="49" fontId="24" fillId="0" borderId="0" xfId="67" applyNumberFormat="1" applyFont="1" applyFill="1" applyBorder="1" applyAlignment="1">
      <alignment horizontal="center" vertical="top"/>
    </xf>
    <xf numFmtId="0" fontId="24" fillId="18" borderId="6" xfId="67" applyFont="1" applyFill="1" applyBorder="1" applyAlignment="1">
      <alignment horizontal="center"/>
    </xf>
    <xf numFmtId="0" fontId="24" fillId="0" borderId="0" xfId="67" applyFont="1"/>
    <xf numFmtId="0" fontId="24" fillId="0" borderId="0" xfId="67" applyFont="1" applyAlignment="1">
      <alignment horizontal="center"/>
    </xf>
    <xf numFmtId="0" fontId="20" fillId="0" borderId="0" xfId="51" quotePrefix="1" applyFont="1" applyFill="1" applyAlignment="1">
      <alignment horizontal="left" vertical="center"/>
    </xf>
    <xf numFmtId="17" fontId="20" fillId="0" borderId="0" xfId="51" applyNumberFormat="1" applyFont="1" applyFill="1" applyAlignment="1">
      <alignment horizontal="left" vertical="top"/>
    </xf>
    <xf numFmtId="0" fontId="22" fillId="0" borderId="6" xfId="51" applyFont="1" applyBorder="1" applyAlignment="1">
      <alignment horizontal="center"/>
    </xf>
    <xf numFmtId="0" fontId="22" fillId="0" borderId="6" xfId="51" applyFont="1" applyBorder="1" applyAlignment="1">
      <alignment horizontal="left"/>
    </xf>
    <xf numFmtId="0" fontId="22" fillId="0" borderId="6" xfId="51" applyFont="1" applyBorder="1"/>
    <xf numFmtId="0" fontId="22" fillId="0" borderId="6" xfId="51" applyFont="1" applyBorder="1" applyAlignment="1">
      <alignment horizontal="left" vertical="center"/>
    </xf>
    <xf numFmtId="164" fontId="22" fillId="0" borderId="6" xfId="51" applyNumberFormat="1" applyFont="1" applyBorder="1" applyAlignment="1">
      <alignment horizontal="right" vertical="center"/>
    </xf>
    <xf numFmtId="0" fontId="22" fillId="0" borderId="6" xfId="51" applyFont="1" applyBorder="1" applyAlignment="1">
      <alignment horizontal="right" vertical="center"/>
    </xf>
    <xf numFmtId="167" fontId="22" fillId="0" borderId="6" xfId="51" applyNumberFormat="1" applyFont="1" applyBorder="1" applyAlignment="1">
      <alignment vertical="center"/>
    </xf>
    <xf numFmtId="4" fontId="23" fillId="0" borderId="6" xfId="51" applyNumberFormat="1" applyFont="1" applyBorder="1" applyAlignment="1">
      <alignment vertical="center"/>
    </xf>
    <xf numFmtId="0" fontId="23" fillId="0" borderId="0" xfId="51" applyFont="1" applyAlignment="1">
      <alignment vertical="center"/>
    </xf>
    <xf numFmtId="0" fontId="23" fillId="0" borderId="0" xfId="51" applyFont="1" applyAlignment="1">
      <alignment horizontal="right"/>
    </xf>
    <xf numFmtId="0" fontId="23" fillId="0" borderId="0" xfId="51" applyFont="1"/>
    <xf numFmtId="0" fontId="26" fillId="0" borderId="0" xfId="51" applyFont="1" applyBorder="1" applyAlignment="1">
      <alignment horizontal="center"/>
    </xf>
    <xf numFmtId="0" fontId="24" fillId="0" borderId="0" xfId="51" quotePrefix="1" applyFont="1" applyBorder="1" applyAlignment="1">
      <alignment horizontal="left"/>
    </xf>
    <xf numFmtId="0" fontId="24" fillId="0" borderId="0" xfId="51" applyFont="1" applyBorder="1"/>
    <xf numFmtId="49" fontId="24" fillId="0" borderId="0" xfId="51" applyNumberFormat="1" applyFont="1" applyBorder="1"/>
    <xf numFmtId="0" fontId="26" fillId="0" borderId="0" xfId="51" applyFont="1" applyBorder="1"/>
    <xf numFmtId="0" fontId="26" fillId="0" borderId="0" xfId="51" applyFont="1" applyBorder="1" applyAlignment="1">
      <alignment horizontal="left"/>
    </xf>
    <xf numFmtId="0" fontId="26" fillId="0" borderId="0" xfId="51" applyFont="1" applyBorder="1" applyAlignment="1">
      <alignment horizontal="right"/>
    </xf>
    <xf numFmtId="167" fontId="26" fillId="0" borderId="0" xfId="51" applyNumberFormat="1" applyFont="1" applyBorder="1" applyAlignment="1">
      <alignment horizontal="center"/>
    </xf>
    <xf numFmtId="4" fontId="26" fillId="0" borderId="0" xfId="51" applyNumberFormat="1" applyFont="1" applyBorder="1" applyAlignment="1">
      <alignment horizontal="center"/>
    </xf>
    <xf numFmtId="0" fontId="20" fillId="0" borderId="0" xfId="51" quotePrefix="1" applyFont="1" applyFill="1" applyBorder="1" applyAlignment="1">
      <alignment horizontal="left" vertical="center"/>
    </xf>
    <xf numFmtId="0" fontId="20" fillId="0" borderId="0" xfId="51" applyFont="1" applyBorder="1"/>
    <xf numFmtId="0" fontId="24" fillId="0" borderId="0" xfId="51" applyFont="1" applyBorder="1" applyAlignment="1">
      <alignment vertical="center"/>
    </xf>
    <xf numFmtId="0" fontId="20" fillId="0" borderId="0" xfId="51" applyFont="1" applyBorder="1" applyAlignment="1">
      <alignment vertical="center"/>
    </xf>
    <xf numFmtId="0" fontId="23" fillId="0" borderId="0" xfId="51" applyFont="1" applyBorder="1" applyAlignment="1">
      <alignment vertical="center"/>
    </xf>
    <xf numFmtId="0" fontId="42" fillId="0" borderId="0" xfId="51" applyFont="1"/>
    <xf numFmtId="0" fontId="24" fillId="0" borderId="5" xfId="51" applyFont="1" applyBorder="1" applyAlignment="1">
      <alignment horizontal="center" vertical="top"/>
    </xf>
    <xf numFmtId="0" fontId="20" fillId="0" borderId="5" xfId="51" quotePrefix="1" applyFont="1" applyFill="1" applyBorder="1" applyAlignment="1">
      <alignment horizontal="left" vertical="center"/>
    </xf>
    <xf numFmtId="4" fontId="24" fillId="0" borderId="0" xfId="0" applyNumberFormat="1" applyFont="1" applyAlignment="1">
      <alignment vertical="top" wrapText="1"/>
    </xf>
    <xf numFmtId="4" fontId="24" fillId="0" borderId="0" xfId="0" applyNumberFormat="1" applyFont="1" applyAlignment="1">
      <alignment horizontal="left" vertical="top" wrapText="1"/>
    </xf>
    <xf numFmtId="4" fontId="20" fillId="18" borderId="6" xfId="0" applyNumberFormat="1" applyFont="1" applyFill="1" applyBorder="1" applyAlignment="1">
      <alignment vertical="top"/>
    </xf>
    <xf numFmtId="4" fontId="24" fillId="18" borderId="6" xfId="0" applyNumberFormat="1" applyFont="1" applyFill="1" applyBorder="1" applyAlignment="1">
      <alignment horizontal="right" vertical="top"/>
    </xf>
    <xf numFmtId="4" fontId="20" fillId="18" borderId="6" xfId="0" applyNumberFormat="1" applyFont="1" applyFill="1" applyBorder="1" applyAlignment="1">
      <alignment horizontal="right" vertical="center"/>
    </xf>
    <xf numFmtId="4" fontId="20" fillId="18" borderId="6" xfId="0" applyNumberFormat="1" applyFont="1" applyFill="1" applyBorder="1" applyAlignment="1">
      <alignment vertical="center"/>
    </xf>
    <xf numFmtId="4" fontId="20" fillId="18" borderId="6" xfId="0" applyNumberFormat="1" applyFont="1" applyFill="1" applyBorder="1" applyAlignment="1">
      <alignment horizontal="right"/>
    </xf>
    <xf numFmtId="4" fontId="26" fillId="0" borderId="0" xfId="0" applyNumberFormat="1" applyFont="1"/>
    <xf numFmtId="0" fontId="28" fillId="0" borderId="0" xfId="51" applyFont="1" applyAlignment="1">
      <alignment horizontal="left" vertical="top" wrapText="1"/>
    </xf>
    <xf numFmtId="0" fontId="42" fillId="0" borderId="0" xfId="51" applyFont="1" applyAlignment="1">
      <alignment horizontal="left" vertical="top" wrapText="1"/>
    </xf>
    <xf numFmtId="0" fontId="27" fillId="0" borderId="0" xfId="51" applyFont="1" applyAlignment="1">
      <alignment horizontal="center" wrapText="1"/>
    </xf>
    <xf numFmtId="0" fontId="27" fillId="0" borderId="0" xfId="51" applyFont="1" applyAlignment="1">
      <alignment horizontal="center"/>
    </xf>
    <xf numFmtId="0" fontId="20" fillId="0" borderId="0" xfId="51" quotePrefix="1" applyFont="1" applyFill="1" applyAlignment="1">
      <alignment horizontal="left" vertical="center"/>
    </xf>
    <xf numFmtId="0" fontId="24" fillId="0" borderId="0" xfId="0" applyFont="1" applyAlignment="1">
      <alignment horizontal="left" vertical="top" wrapText="1"/>
    </xf>
    <xf numFmtId="0" fontId="20" fillId="0" borderId="0" xfId="0" applyFont="1" applyAlignment="1">
      <alignment horizontal="left" vertical="top" wrapText="1"/>
    </xf>
    <xf numFmtId="0" fontId="34" fillId="0" borderId="0" xfId="0" applyFont="1" applyAlignment="1">
      <alignment horizontal="left" vertical="top" wrapText="1"/>
    </xf>
    <xf numFmtId="0" fontId="35" fillId="0" borderId="0" xfId="0" applyFont="1" applyAlignment="1">
      <alignment horizontal="left" vertical="top" wrapText="1"/>
    </xf>
  </cellXfs>
  <cellStyles count="69">
    <cellStyle name="20 % – Poudarek1" xfId="1" xr:uid="{00000000-0005-0000-0000-000000000000}"/>
    <cellStyle name="20 % – Poudarek2" xfId="2" xr:uid="{00000000-0005-0000-0000-000001000000}"/>
    <cellStyle name="20 % – Poudarek3" xfId="3" xr:uid="{00000000-0005-0000-0000-000002000000}"/>
    <cellStyle name="20 % – Poudarek4" xfId="4" xr:uid="{00000000-0005-0000-0000-000003000000}"/>
    <cellStyle name="20 % – Poudarek5" xfId="5" xr:uid="{00000000-0005-0000-0000-000004000000}"/>
    <cellStyle name="20 % – Poudarek6" xfId="6" xr:uid="{00000000-0005-0000-0000-000005000000}"/>
    <cellStyle name="20% - Accent1" xfId="7" xr:uid="{00000000-0005-0000-0000-000006000000}"/>
    <cellStyle name="20% - Accent2" xfId="8" xr:uid="{00000000-0005-0000-0000-000007000000}"/>
    <cellStyle name="20% - Accent3" xfId="9" xr:uid="{00000000-0005-0000-0000-000008000000}"/>
    <cellStyle name="20% - Accent4" xfId="10" xr:uid="{00000000-0005-0000-0000-000009000000}"/>
    <cellStyle name="20% - Accent5" xfId="11" xr:uid="{00000000-0005-0000-0000-00000A000000}"/>
    <cellStyle name="20% - Accent6" xfId="12" xr:uid="{00000000-0005-0000-0000-00000B000000}"/>
    <cellStyle name="40 % – Poudarek1" xfId="13" xr:uid="{00000000-0005-0000-0000-00000C000000}"/>
    <cellStyle name="40 % – Poudarek2" xfId="14" xr:uid="{00000000-0005-0000-0000-00000D000000}"/>
    <cellStyle name="40 % – Poudarek3" xfId="15" xr:uid="{00000000-0005-0000-0000-00000E000000}"/>
    <cellStyle name="40 % – Poudarek4" xfId="16" xr:uid="{00000000-0005-0000-0000-00000F000000}"/>
    <cellStyle name="40 % – Poudarek5" xfId="17" xr:uid="{00000000-0005-0000-0000-000010000000}"/>
    <cellStyle name="40 % – Poudarek6" xfId="18" xr:uid="{00000000-0005-0000-0000-000011000000}"/>
    <cellStyle name="40% - Accent1" xfId="19" xr:uid="{00000000-0005-0000-0000-000012000000}"/>
    <cellStyle name="40% - Accent2" xfId="20" xr:uid="{00000000-0005-0000-0000-000013000000}"/>
    <cellStyle name="40% - Accent3" xfId="21" xr:uid="{00000000-0005-0000-0000-000014000000}"/>
    <cellStyle name="40% - Accent4" xfId="22" xr:uid="{00000000-0005-0000-0000-000015000000}"/>
    <cellStyle name="40% - Accent5" xfId="23" xr:uid="{00000000-0005-0000-0000-000016000000}"/>
    <cellStyle name="40% - Accent6" xfId="24" xr:uid="{00000000-0005-0000-0000-000017000000}"/>
    <cellStyle name="60 % – Poudarek1" xfId="25" xr:uid="{00000000-0005-0000-0000-000018000000}"/>
    <cellStyle name="60 % – Poudarek2" xfId="26" xr:uid="{00000000-0005-0000-0000-000019000000}"/>
    <cellStyle name="60 % – Poudarek3" xfId="27" xr:uid="{00000000-0005-0000-0000-00001A000000}"/>
    <cellStyle name="60 % – Poudarek4" xfId="28" xr:uid="{00000000-0005-0000-0000-00001B000000}"/>
    <cellStyle name="60 % – Poudarek5" xfId="29" xr:uid="{00000000-0005-0000-0000-00001C000000}"/>
    <cellStyle name="60 % – Poudarek6" xfId="30" xr:uid="{00000000-0005-0000-0000-00001D000000}"/>
    <cellStyle name="60% - Accent1" xfId="31" xr:uid="{00000000-0005-0000-0000-00001E000000}"/>
    <cellStyle name="60% - Accent2" xfId="32" xr:uid="{00000000-0005-0000-0000-00001F000000}"/>
    <cellStyle name="60% - Accent3" xfId="33" xr:uid="{00000000-0005-0000-0000-000020000000}"/>
    <cellStyle name="60% - Accent4" xfId="34" xr:uid="{00000000-0005-0000-0000-000021000000}"/>
    <cellStyle name="60% - Accent5" xfId="35" xr:uid="{00000000-0005-0000-0000-000022000000}"/>
    <cellStyle name="60% - Accent6" xfId="36" xr:uid="{00000000-0005-0000-0000-000023000000}"/>
    <cellStyle name="Dobro" xfId="37" xr:uid="{00000000-0005-0000-0000-000024000000}"/>
    <cellStyle name="Element-delo" xfId="38" xr:uid="{00000000-0005-0000-0000-000025000000}"/>
    <cellStyle name="Element-delo 5" xfId="39" xr:uid="{00000000-0005-0000-0000-000026000000}"/>
    <cellStyle name="Element-delo_HTZ IP 164 srednja zdravstvena šola Celje ci1151-1, BZ500+..." xfId="40" xr:uid="{00000000-0005-0000-0000-000027000000}"/>
    <cellStyle name="Good" xfId="41" xr:uid="{00000000-0005-0000-0000-000028000000}"/>
    <cellStyle name="Hiperpovezava 2" xfId="42" xr:uid="{00000000-0005-0000-0000-000029000000}"/>
    <cellStyle name="Izhod" xfId="43" xr:uid="{00000000-0005-0000-0000-00002A000000}"/>
    <cellStyle name="Naslov" xfId="44" xr:uid="{00000000-0005-0000-0000-00002B000000}"/>
    <cellStyle name="Naslov 5" xfId="45" xr:uid="{00000000-0005-0000-0000-00002C000000}"/>
    <cellStyle name="Navadno" xfId="0" builtinId="0"/>
    <cellStyle name="Navadno 2" xfId="46" xr:uid="{00000000-0005-0000-0000-00002E000000}"/>
    <cellStyle name="Navadno 3" xfId="47" xr:uid="{00000000-0005-0000-0000-00002F000000}"/>
    <cellStyle name="Navadno 4" xfId="48" xr:uid="{00000000-0005-0000-0000-000030000000}"/>
    <cellStyle name="Navadno 5" xfId="49" xr:uid="{00000000-0005-0000-0000-000031000000}"/>
    <cellStyle name="Navadno_3I-  vrtec Dobrna" xfId="50" xr:uid="{00000000-0005-0000-0000-000032000000}"/>
    <cellStyle name="Navadno_ARREA- koča Ruše-rušitve" xfId="67" xr:uid="{00000000-0005-0000-0000-000033000000}"/>
    <cellStyle name="Navadno_KALAMAR-PSO GREGORČIČEVA MS-16.11.04" xfId="51" xr:uid="{00000000-0005-0000-0000-000034000000}"/>
    <cellStyle name="Navadno_KALAMAR-PSO GREGORČIČEVA MS-16.11.04_3I- vrtec Dobrna ključ" xfId="52" xr:uid="{00000000-0005-0000-0000-000035000000}"/>
    <cellStyle name="Navadno_PROJEKTA gradbena jama komenda marec 2009 in avgust 10" xfId="53" xr:uid="{00000000-0005-0000-0000-000036000000}"/>
    <cellStyle name="Navadno_STENE IN STROPOVI" xfId="54" xr:uid="{00000000-0005-0000-0000-000037000000}"/>
    <cellStyle name="Normal 2" xfId="55" xr:uid="{00000000-0005-0000-0000-000038000000}"/>
    <cellStyle name="Normal 3" xfId="56" xr:uid="{00000000-0005-0000-0000-000039000000}"/>
    <cellStyle name="Normal 4" xfId="57" xr:uid="{00000000-0005-0000-0000-00003A000000}"/>
    <cellStyle name="Normal_pr zid 7,9 koslj 10.12.98 (2)" xfId="68" xr:uid="{00000000-0005-0000-0000-00003B000000}"/>
    <cellStyle name="Opozorilo" xfId="58" xr:uid="{00000000-0005-0000-0000-00003C000000}"/>
    <cellStyle name="Output" xfId="59" xr:uid="{00000000-0005-0000-0000-00003D000000}"/>
    <cellStyle name="PRVA VRSTA Element delo 2" xfId="60" xr:uid="{00000000-0005-0000-0000-00003E000000}"/>
    <cellStyle name="Slog 1" xfId="61" xr:uid="{00000000-0005-0000-0000-00003F000000}"/>
    <cellStyle name="Title" xfId="62" xr:uid="{00000000-0005-0000-0000-000040000000}"/>
    <cellStyle name="Valuta 2" xfId="63" xr:uid="{00000000-0005-0000-0000-000041000000}"/>
    <cellStyle name="Vejica 2" xfId="64" xr:uid="{00000000-0005-0000-0000-000042000000}"/>
    <cellStyle name="Vejica_KALAMAR-PSO GREGORČIČEVA MS-16.11.04" xfId="66" xr:uid="{00000000-0005-0000-0000-000043000000}"/>
    <cellStyle name="Warning Text" xfId="65" xr:uid="{00000000-0005-0000-0000-00004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cuments\Popisi\BIPA-&#268;RNU&#352;KI%20BAJER%20kon&#269;ni%20popisi%2030.4.2012\2-crnuski%20bajer_arh_klet_pzi_26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AVNA REKAPITULACIJA"/>
      <sheetName val="REKAPITULACIJA GR.+OB. DELA"/>
      <sheetName val="ZEM.D.+pripr.dela-temeljenje"/>
      <sheetName val="GLOBOKO TEMELJENJE"/>
      <sheetName val="BETONSKA DELA (2)"/>
      <sheetName val="ZIDARSKA DELA (2)"/>
      <sheetName val="TESARSKA DELA (2)"/>
      <sheetName val="ZEM.D.+pripr.dela"/>
      <sheetName val="BETONSKA DELA"/>
      <sheetName val="ZIDARSKA DELA"/>
      <sheetName val="TESARSKA DELA"/>
      <sheetName val="NEPREDVIDENA GR.DELA"/>
      <sheetName val="KLJUČAVNIČARSKA DELA"/>
      <sheetName val="KERAMIČARSKA DELA"/>
      <sheetName val="PODOPOLAGALSKA DELA"/>
      <sheetName val="OKNA,VRATA"/>
      <sheetName val="SLIKOPLESKARSKA DELA"/>
      <sheetName val="NEPREDVIDENA OB. DELA"/>
      <sheetName val="STENE IN STROPOVI"/>
      <sheetName val="FASADA V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2:M43"/>
  <sheetViews>
    <sheetView topLeftCell="A43" zoomScaleNormal="100" zoomScaleSheetLayoutView="100" workbookViewId="0">
      <selection activeCell="I34" sqref="I34"/>
    </sheetView>
  </sheetViews>
  <sheetFormatPr defaultRowHeight="12.75"/>
  <cols>
    <col min="1" max="1" width="4.7109375" style="54" customWidth="1"/>
    <col min="2" max="2" width="9.140625" style="37"/>
    <col min="3" max="3" width="3.5703125" style="37" customWidth="1"/>
    <col min="4" max="4" width="10.140625" style="37" bestFit="1" customWidth="1"/>
    <col min="5" max="5" width="9.140625" style="37"/>
    <col min="6" max="6" width="6.42578125" style="37" customWidth="1"/>
    <col min="7" max="7" width="3.28515625" style="37" customWidth="1"/>
    <col min="8" max="8" width="5.5703125" style="37" customWidth="1"/>
    <col min="9" max="9" width="17.5703125" style="123" customWidth="1"/>
    <col min="10" max="10" width="8.5703125" style="38" customWidth="1"/>
    <col min="11" max="16384" width="9.140625" style="37"/>
  </cols>
  <sheetData>
    <row r="2" spans="1:13" s="48" customFormat="1" ht="37.5" customHeight="1">
      <c r="A2" s="51"/>
      <c r="B2" s="52" t="s">
        <v>5</v>
      </c>
      <c r="C2" s="45"/>
      <c r="D2" s="347" t="s">
        <v>142</v>
      </c>
      <c r="E2" s="347"/>
      <c r="F2" s="347"/>
      <c r="G2" s="347"/>
      <c r="H2" s="347"/>
      <c r="I2" s="347"/>
      <c r="J2" s="53"/>
      <c r="M2" s="50"/>
    </row>
    <row r="3" spans="1:13" ht="16.5">
      <c r="B3" s="52"/>
      <c r="F3" s="55"/>
      <c r="G3" s="41"/>
      <c r="H3" s="41"/>
      <c r="I3" s="56"/>
      <c r="J3" s="57"/>
      <c r="M3" s="41"/>
    </row>
    <row r="4" spans="1:13" ht="38.25" customHeight="1">
      <c r="B4" s="52" t="s">
        <v>6</v>
      </c>
      <c r="D4" s="348" t="s">
        <v>287</v>
      </c>
      <c r="E4" s="348"/>
      <c r="F4" s="348"/>
      <c r="G4" s="348"/>
      <c r="H4" s="348"/>
      <c r="I4" s="348"/>
      <c r="J4" s="57"/>
      <c r="M4" s="41"/>
    </row>
    <row r="5" spans="1:13" ht="20.25">
      <c r="B5" s="52"/>
      <c r="D5" s="336" t="s">
        <v>288</v>
      </c>
      <c r="F5" s="55"/>
      <c r="G5" s="41"/>
      <c r="H5" s="41"/>
      <c r="I5" s="56"/>
      <c r="J5" s="57"/>
      <c r="M5" s="41"/>
    </row>
    <row r="6" spans="1:13" ht="9.75" customHeight="1">
      <c r="B6" s="52"/>
      <c r="D6" s="58"/>
      <c r="F6" s="55"/>
      <c r="G6" s="41"/>
      <c r="H6" s="41"/>
      <c r="I6" s="56"/>
      <c r="J6" s="57"/>
      <c r="M6" s="41"/>
    </row>
    <row r="7" spans="1:13" s="39" customFormat="1" ht="16.5">
      <c r="A7" s="59"/>
      <c r="B7" s="44" t="s">
        <v>143</v>
      </c>
      <c r="C7" s="43"/>
      <c r="D7" s="60" t="s">
        <v>289</v>
      </c>
      <c r="E7" s="61"/>
      <c r="F7" s="62"/>
      <c r="G7" s="63"/>
      <c r="H7" s="63"/>
      <c r="I7" s="64"/>
      <c r="J7" s="65"/>
      <c r="K7" s="61"/>
      <c r="M7" s="40"/>
    </row>
    <row r="8" spans="1:13" s="39" customFormat="1" ht="16.5">
      <c r="A8" s="322"/>
      <c r="B8" s="323"/>
      <c r="C8" s="324"/>
      <c r="D8" s="325"/>
      <c r="E8" s="326"/>
      <c r="F8" s="327"/>
      <c r="G8" s="328"/>
      <c r="H8" s="328"/>
      <c r="I8" s="329"/>
      <c r="J8" s="330"/>
      <c r="K8" s="326"/>
      <c r="M8" s="40"/>
    </row>
    <row r="9" spans="1:13" s="39" customFormat="1" ht="16.5">
      <c r="A9" s="66"/>
      <c r="B9" s="67"/>
      <c r="C9" s="48"/>
      <c r="D9" s="68"/>
      <c r="F9" s="42"/>
      <c r="G9" s="40"/>
      <c r="H9" s="40"/>
      <c r="I9" s="69"/>
      <c r="J9" s="70"/>
      <c r="M9" s="40"/>
    </row>
    <row r="10" spans="1:13" s="72" customFormat="1" ht="15" customHeight="1">
      <c r="A10" s="71"/>
      <c r="B10" s="233" t="s">
        <v>290</v>
      </c>
      <c r="E10" s="73"/>
      <c r="F10" s="74"/>
      <c r="G10" s="75"/>
      <c r="H10" s="75"/>
      <c r="I10" s="76"/>
      <c r="J10" s="77"/>
      <c r="M10" s="78"/>
    </row>
    <row r="11" spans="1:13" s="72" customFormat="1" ht="15" customHeight="1">
      <c r="A11" s="71"/>
      <c r="B11" s="79" t="s">
        <v>144</v>
      </c>
      <c r="E11" s="75" t="s">
        <v>145</v>
      </c>
      <c r="F11" s="21" t="s">
        <v>470</v>
      </c>
      <c r="G11" s="75"/>
      <c r="H11" s="80"/>
      <c r="I11" s="81"/>
      <c r="J11" s="71"/>
      <c r="K11" s="75" t="s">
        <v>471</v>
      </c>
      <c r="M11" s="78"/>
    </row>
    <row r="12" spans="1:13" s="72" customFormat="1" ht="15" customHeight="1">
      <c r="A12" s="71"/>
      <c r="B12" s="79" t="s">
        <v>146</v>
      </c>
      <c r="E12" s="75" t="s">
        <v>145</v>
      </c>
      <c r="F12" s="310" t="s">
        <v>477</v>
      </c>
      <c r="G12" s="75"/>
      <c r="H12" s="80"/>
      <c r="I12" s="81"/>
      <c r="J12" s="71"/>
      <c r="K12" s="75" t="s">
        <v>472</v>
      </c>
      <c r="M12" s="78"/>
    </row>
    <row r="13" spans="1:13" s="72" customFormat="1" ht="15" customHeight="1">
      <c r="A13" s="71"/>
      <c r="B13" s="74" t="s">
        <v>147</v>
      </c>
      <c r="E13" s="75" t="s">
        <v>145</v>
      </c>
      <c r="F13" s="21" t="s">
        <v>474</v>
      </c>
      <c r="G13" s="75"/>
      <c r="H13" s="80"/>
      <c r="I13" s="81"/>
      <c r="J13" s="71"/>
      <c r="K13" s="75" t="s">
        <v>473</v>
      </c>
      <c r="M13" s="78"/>
    </row>
    <row r="14" spans="1:13" s="84" customFormat="1" ht="6.75" customHeight="1">
      <c r="A14" s="82"/>
      <c r="B14" s="79"/>
      <c r="C14" s="73"/>
      <c r="D14" s="73"/>
      <c r="E14" s="73"/>
      <c r="F14" s="74"/>
      <c r="G14" s="75"/>
      <c r="H14" s="75"/>
      <c r="I14" s="76"/>
      <c r="J14" s="83"/>
      <c r="K14" s="73"/>
      <c r="M14" s="85"/>
    </row>
    <row r="15" spans="1:13" s="84" customFormat="1" ht="15" customHeight="1">
      <c r="A15" s="82"/>
      <c r="B15" s="351" t="s">
        <v>479</v>
      </c>
      <c r="C15" s="351"/>
      <c r="D15" s="351"/>
      <c r="E15" s="351"/>
      <c r="F15" s="351"/>
      <c r="G15" s="351"/>
      <c r="H15" s="351"/>
      <c r="I15" s="351"/>
      <c r="J15" s="351"/>
      <c r="K15" s="351"/>
      <c r="M15" s="85"/>
    </row>
    <row r="16" spans="1:13" s="84" customFormat="1" ht="15" customHeight="1">
      <c r="A16" s="82"/>
      <c r="B16" s="309" t="s">
        <v>478</v>
      </c>
      <c r="C16" s="309"/>
      <c r="D16" s="309"/>
      <c r="E16" s="309"/>
      <c r="F16" s="309"/>
      <c r="G16" s="309"/>
      <c r="H16" s="309"/>
      <c r="I16" s="309"/>
      <c r="J16" s="309"/>
      <c r="K16" s="309"/>
      <c r="M16" s="85"/>
    </row>
    <row r="17" spans="1:13" s="84" customFormat="1" ht="15" customHeight="1">
      <c r="A17" s="337"/>
      <c r="B17" s="338"/>
      <c r="C17" s="338"/>
      <c r="D17" s="338"/>
      <c r="E17" s="338"/>
      <c r="F17" s="338"/>
      <c r="G17" s="338"/>
      <c r="H17" s="338"/>
      <c r="I17" s="338"/>
      <c r="J17" s="338"/>
      <c r="K17" s="338"/>
      <c r="M17" s="85"/>
    </row>
    <row r="18" spans="1:13" s="84" customFormat="1" ht="15" customHeight="1">
      <c r="A18" s="82"/>
      <c r="B18" s="309"/>
      <c r="C18" s="309"/>
      <c r="D18" s="309"/>
      <c r="E18" s="309"/>
      <c r="F18" s="309"/>
      <c r="G18" s="309"/>
      <c r="H18" s="309"/>
      <c r="I18" s="309"/>
      <c r="J18" s="309"/>
      <c r="K18" s="309"/>
      <c r="M18" s="85"/>
    </row>
    <row r="19" spans="1:13" s="84" customFormat="1" ht="15" customHeight="1">
      <c r="A19" s="82"/>
      <c r="B19" s="309"/>
      <c r="C19" s="309"/>
      <c r="D19" s="309"/>
      <c r="E19" s="309"/>
      <c r="F19" s="309"/>
      <c r="G19" s="309"/>
      <c r="H19" s="309"/>
      <c r="I19" s="309"/>
      <c r="J19" s="309"/>
      <c r="K19" s="331"/>
      <c r="M19" s="85"/>
    </row>
    <row r="20" spans="1:13">
      <c r="A20" s="86"/>
      <c r="B20" s="87"/>
      <c r="C20" s="88"/>
      <c r="D20" s="88"/>
      <c r="E20" s="88"/>
      <c r="F20" s="89"/>
      <c r="G20" s="90"/>
      <c r="H20" s="90"/>
      <c r="I20" s="91"/>
      <c r="J20" s="92"/>
      <c r="K20" s="332"/>
      <c r="M20" s="41"/>
    </row>
    <row r="21" spans="1:13" ht="42.75" customHeight="1">
      <c r="B21" s="349" t="s">
        <v>148</v>
      </c>
      <c r="C21" s="350"/>
      <c r="D21" s="350"/>
      <c r="E21" s="350"/>
      <c r="F21" s="350"/>
      <c r="G21" s="350"/>
      <c r="H21" s="350"/>
      <c r="I21" s="350"/>
      <c r="J21" s="350"/>
      <c r="K21" s="332"/>
      <c r="M21" s="41"/>
    </row>
    <row r="22" spans="1:13">
      <c r="A22" s="86"/>
      <c r="B22" s="93"/>
      <c r="C22" s="61"/>
      <c r="D22" s="61"/>
      <c r="E22" s="61"/>
      <c r="F22" s="62"/>
      <c r="G22" s="63"/>
      <c r="H22" s="63"/>
      <c r="I22" s="64"/>
      <c r="J22" s="65"/>
      <c r="K22" s="332"/>
      <c r="M22" s="41"/>
    </row>
    <row r="23" spans="1:13">
      <c r="C23" s="94"/>
      <c r="D23" s="66"/>
      <c r="E23" s="39"/>
      <c r="F23" s="42"/>
      <c r="H23" s="40"/>
      <c r="I23" s="95"/>
      <c r="J23" s="96"/>
      <c r="K23" s="332"/>
      <c r="M23" s="41"/>
    </row>
    <row r="24" spans="1:13" ht="16.5">
      <c r="A24" s="51" t="s">
        <v>135</v>
      </c>
      <c r="B24" s="48" t="s">
        <v>180</v>
      </c>
      <c r="C24" s="94"/>
      <c r="D24" s="66"/>
      <c r="E24" s="39"/>
      <c r="F24" s="42"/>
      <c r="H24" s="40"/>
      <c r="I24" s="98">
        <f>+'Pripravljalno-zaključna dela'!F82</f>
        <v>0</v>
      </c>
      <c r="J24" s="96"/>
      <c r="K24" s="332"/>
      <c r="M24" s="41"/>
    </row>
    <row r="25" spans="1:13" ht="16.5">
      <c r="C25" s="94"/>
      <c r="D25" s="66"/>
      <c r="E25" s="39"/>
      <c r="F25" s="42"/>
      <c r="H25" s="40"/>
      <c r="I25" s="98"/>
      <c r="J25" s="96"/>
      <c r="K25" s="332"/>
      <c r="M25" s="41"/>
    </row>
    <row r="26" spans="1:13" s="48" customFormat="1" ht="15" customHeight="1">
      <c r="A26" s="51" t="s">
        <v>56</v>
      </c>
      <c r="B26" s="48" t="s">
        <v>55</v>
      </c>
      <c r="D26" s="97"/>
      <c r="E26" s="45"/>
      <c r="F26" s="46"/>
      <c r="G26" s="47"/>
      <c r="H26" s="47"/>
      <c r="I26" s="98">
        <f>+'Gradbeno-obrtniška dela'!F263</f>
        <v>0</v>
      </c>
      <c r="J26" s="99"/>
      <c r="K26" s="324"/>
      <c r="M26" s="50"/>
    </row>
    <row r="27" spans="1:13" s="48" customFormat="1" ht="15" customHeight="1">
      <c r="A27" s="51"/>
      <c r="D27" s="97"/>
      <c r="E27" s="45"/>
      <c r="F27" s="46"/>
      <c r="G27" s="47"/>
      <c r="H27" s="47"/>
      <c r="I27" s="98"/>
      <c r="J27" s="99"/>
      <c r="K27" s="324"/>
      <c r="M27" s="50"/>
    </row>
    <row r="28" spans="1:13" s="48" customFormat="1" ht="15" customHeight="1">
      <c r="A28" s="51" t="s">
        <v>136</v>
      </c>
      <c r="B28" s="48" t="s">
        <v>138</v>
      </c>
      <c r="D28" s="97"/>
      <c r="E28" s="45"/>
      <c r="F28" s="46"/>
      <c r="G28" s="47"/>
      <c r="H28" s="47"/>
      <c r="I28" s="98">
        <f>+'Elektro-instalacijska dela'!F322</f>
        <v>0</v>
      </c>
      <c r="J28" s="99"/>
      <c r="K28" s="324"/>
      <c r="M28" s="50"/>
    </row>
    <row r="29" spans="1:13" s="48" customFormat="1" ht="15" customHeight="1">
      <c r="A29" s="51"/>
      <c r="D29" s="97"/>
      <c r="E29" s="45"/>
      <c r="F29" s="46"/>
      <c r="G29" s="47"/>
      <c r="H29" s="47"/>
      <c r="I29" s="98"/>
      <c r="J29" s="99"/>
      <c r="K29" s="324"/>
      <c r="M29" s="50"/>
    </row>
    <row r="30" spans="1:13" s="48" customFormat="1" ht="15" customHeight="1">
      <c r="A30" s="51" t="s">
        <v>137</v>
      </c>
      <c r="B30" s="48" t="s">
        <v>149</v>
      </c>
      <c r="D30" s="97"/>
      <c r="E30" s="45"/>
      <c r="F30" s="46"/>
      <c r="G30" s="47"/>
      <c r="H30" s="47"/>
      <c r="I30" s="98">
        <f>+(I24+I26+I28)*0.1</f>
        <v>0</v>
      </c>
      <c r="J30" s="99"/>
      <c r="K30" s="324"/>
      <c r="M30" s="50"/>
    </row>
    <row r="31" spans="1:13" s="48" customFormat="1" ht="15" customHeight="1">
      <c r="A31" s="51"/>
      <c r="D31" s="97"/>
      <c r="E31" s="45"/>
      <c r="F31" s="46"/>
      <c r="G31" s="47"/>
      <c r="H31" s="47"/>
      <c r="I31" s="98"/>
      <c r="J31" s="99"/>
      <c r="K31" s="324"/>
      <c r="M31" s="50"/>
    </row>
    <row r="32" spans="1:13" s="48" customFormat="1" ht="15" customHeight="1">
      <c r="A32" s="51" t="s">
        <v>139</v>
      </c>
      <c r="B32" s="48" t="s">
        <v>151</v>
      </c>
      <c r="D32" s="97"/>
      <c r="E32" s="45"/>
      <c r="F32" s="46"/>
      <c r="G32" s="47"/>
      <c r="H32" s="47"/>
      <c r="I32" s="98">
        <f>+'Izdelava PID'!F36</f>
        <v>0</v>
      </c>
      <c r="J32" s="99"/>
      <c r="K32" s="324"/>
      <c r="M32" s="50"/>
    </row>
    <row r="33" spans="1:13" s="48" customFormat="1" ht="15" customHeight="1">
      <c r="A33" s="51"/>
      <c r="D33" s="97"/>
      <c r="E33" s="45"/>
      <c r="F33" s="46"/>
      <c r="G33" s="47"/>
      <c r="H33" s="47"/>
      <c r="I33" s="98"/>
      <c r="J33" s="99"/>
      <c r="K33" s="324"/>
      <c r="M33" s="50"/>
    </row>
    <row r="34" spans="1:13" s="48" customFormat="1" ht="15" customHeight="1">
      <c r="A34" s="51" t="s">
        <v>150</v>
      </c>
      <c r="B34" s="48" t="s">
        <v>152</v>
      </c>
      <c r="D34" s="97"/>
      <c r="E34" s="45"/>
      <c r="F34" s="46"/>
      <c r="G34" s="47"/>
      <c r="H34" s="47"/>
      <c r="I34" s="98">
        <f>+'Projektantski nadzor'!F19</f>
        <v>0</v>
      </c>
      <c r="J34" s="99"/>
      <c r="K34" s="324"/>
      <c r="M34" s="50"/>
    </row>
    <row r="35" spans="1:13" s="48" customFormat="1" ht="15" customHeight="1">
      <c r="A35" s="51"/>
      <c r="D35" s="97"/>
      <c r="E35" s="45"/>
      <c r="F35" s="46"/>
      <c r="G35" s="47"/>
      <c r="H35" s="47"/>
      <c r="I35" s="98"/>
      <c r="J35" s="99"/>
      <c r="K35" s="324"/>
      <c r="M35" s="50"/>
    </row>
    <row r="36" spans="1:13" s="48" customFormat="1" ht="18.75" customHeight="1" thickBot="1">
      <c r="A36" s="100"/>
      <c r="B36" s="101"/>
      <c r="C36" s="102"/>
      <c r="D36" s="103"/>
      <c r="E36" s="102"/>
      <c r="F36" s="101"/>
      <c r="G36" s="104"/>
      <c r="H36" s="105"/>
      <c r="I36" s="106">
        <f>SUM(I24:I34)</f>
        <v>0</v>
      </c>
      <c r="J36" s="107"/>
      <c r="K36" s="324"/>
      <c r="M36" s="50"/>
    </row>
    <row r="37" spans="1:13" s="48" customFormat="1" ht="15" customHeight="1" thickTop="1">
      <c r="A37" s="51"/>
      <c r="B37" s="108"/>
      <c r="C37" s="45"/>
      <c r="D37" s="97"/>
      <c r="E37" s="45"/>
      <c r="F37" s="46"/>
      <c r="G37" s="109"/>
      <c r="H37" s="47"/>
      <c r="I37" s="110"/>
      <c r="J37" s="49"/>
      <c r="K37" s="324"/>
      <c r="M37" s="50"/>
    </row>
    <row r="38" spans="1:13" s="48" customFormat="1" ht="15" customHeight="1">
      <c r="A38" s="51"/>
      <c r="B38" s="67"/>
      <c r="D38" s="51"/>
      <c r="F38" s="111"/>
      <c r="G38" s="109"/>
      <c r="H38" s="112" t="s">
        <v>153</v>
      </c>
      <c r="I38" s="113">
        <f>+I36*0.22</f>
        <v>0</v>
      </c>
      <c r="J38" s="114"/>
      <c r="K38" s="333"/>
      <c r="L38" s="115"/>
      <c r="M38" s="50"/>
    </row>
    <row r="39" spans="1:13" ht="15" customHeight="1">
      <c r="B39" s="55"/>
      <c r="D39" s="54"/>
      <c r="F39" s="116"/>
      <c r="G39" s="117"/>
      <c r="H39" s="118"/>
      <c r="I39" s="119"/>
      <c r="J39" s="120"/>
      <c r="K39" s="334"/>
      <c r="L39" s="121"/>
      <c r="M39" s="41"/>
    </row>
    <row r="40" spans="1:13" s="321" customFormat="1" ht="21.75" customHeight="1" thickBot="1">
      <c r="A40" s="311"/>
      <c r="B40" s="312"/>
      <c r="C40" s="313"/>
      <c r="D40" s="311"/>
      <c r="E40" s="313"/>
      <c r="F40" s="314"/>
      <c r="G40" s="315"/>
      <c r="H40" s="316" t="s">
        <v>154</v>
      </c>
      <c r="I40" s="317">
        <f>+I36+I38</f>
        <v>0</v>
      </c>
      <c r="J40" s="318"/>
      <c r="K40" s="335"/>
      <c r="L40" s="319"/>
      <c r="M40" s="320"/>
    </row>
    <row r="41" spans="1:13" ht="13.5" thickTop="1">
      <c r="F41" s="121"/>
      <c r="G41" s="121"/>
      <c r="H41" s="122"/>
      <c r="I41" s="119"/>
      <c r="J41" s="120"/>
      <c r="K41" s="334"/>
      <c r="L41" s="121"/>
    </row>
    <row r="42" spans="1:13">
      <c r="F42" s="121"/>
      <c r="G42" s="121"/>
      <c r="H42" s="122"/>
      <c r="I42" s="119"/>
      <c r="J42" s="120"/>
      <c r="K42" s="334"/>
      <c r="L42" s="121"/>
    </row>
    <row r="43" spans="1:13">
      <c r="K43" s="332"/>
    </row>
  </sheetData>
  <mergeCells count="4">
    <mergeCell ref="D2:I2"/>
    <mergeCell ref="D4:I4"/>
    <mergeCell ref="B21:J21"/>
    <mergeCell ref="B15:K15"/>
  </mergeCells>
  <phoneticPr fontId="2" type="noConversion"/>
  <printOptions horizontalCentered="1"/>
  <pageMargins left="1.1811023622047245" right="0.19685039370078741" top="0.78740157480314965" bottom="0.78740157480314965" header="0.31496062992125984" footer="0.31496062992125984"/>
  <pageSetup paperSize="9" scale="92" fitToHeight="70" orientation="portrait" horizontalDpi="180" verticalDpi="180" r:id="rId1"/>
  <headerFooter alignWithMargins="0">
    <oddHeader>&amp;RProjekt PREHOD S-G</oddHeader>
    <oddFooter>&amp;CREKAPITULACIJA&amp;R&amp;8&amp;P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CZ91"/>
  <sheetViews>
    <sheetView tabSelected="1" topLeftCell="B73" zoomScaleNormal="100" zoomScaleSheetLayoutView="130" workbookViewId="0">
      <selection activeCell="F82" sqref="F82"/>
    </sheetView>
  </sheetViews>
  <sheetFormatPr defaultRowHeight="15.75"/>
  <cols>
    <col min="1" max="1" width="4.140625" style="124" customWidth="1"/>
    <col min="2" max="2" width="51.7109375" style="125" customWidth="1"/>
    <col min="3" max="3" width="3.5703125" style="136" customWidth="1"/>
    <col min="4" max="4" width="7.28515625" style="126" customWidth="1"/>
    <col min="5" max="5" width="10.5703125" style="126" customWidth="1"/>
    <col min="6" max="6" width="11.5703125" style="127" customWidth="1"/>
    <col min="7" max="16384" width="9.140625" style="128"/>
  </cols>
  <sheetData>
    <row r="1" spans="1:104" ht="12.75">
      <c r="A1" s="20"/>
      <c r="B1" s="3"/>
      <c r="C1" s="166"/>
      <c r="D1" s="4"/>
      <c r="E1" s="4"/>
      <c r="F1" s="4"/>
    </row>
    <row r="2" spans="1:104" ht="18.75" customHeight="1">
      <c r="A2" s="194"/>
      <c r="B2" s="195" t="s">
        <v>24</v>
      </c>
      <c r="C2" s="196" t="s">
        <v>51</v>
      </c>
      <c r="D2" s="197" t="s">
        <v>52</v>
      </c>
      <c r="E2" s="197" t="s">
        <v>53</v>
      </c>
      <c r="F2" s="198" t="s">
        <v>54</v>
      </c>
    </row>
    <row r="4" spans="1:104" ht="18.75" thickBot="1">
      <c r="A4" s="178" t="s">
        <v>135</v>
      </c>
      <c r="B4" s="179" t="s">
        <v>180</v>
      </c>
      <c r="C4" s="168"/>
      <c r="D4" s="162"/>
      <c r="E4" s="162"/>
      <c r="F4" s="161"/>
    </row>
    <row r="5" spans="1:104" ht="18.75" thickTop="1">
      <c r="A5" s="153"/>
      <c r="B5" s="129"/>
    </row>
    <row r="6" spans="1:104" ht="18">
      <c r="A6" s="153"/>
      <c r="B6" s="129"/>
    </row>
    <row r="7" spans="1:104" s="165" customFormat="1" ht="20.25" customHeight="1" thickBot="1">
      <c r="A7" s="159" t="s">
        <v>28</v>
      </c>
      <c r="B7" s="160" t="s">
        <v>180</v>
      </c>
      <c r="C7" s="167"/>
      <c r="D7" s="163"/>
      <c r="E7" s="163"/>
      <c r="F7" s="164"/>
    </row>
    <row r="8" spans="1:104" ht="16.5" thickTop="1">
      <c r="A8" s="151"/>
      <c r="B8" s="152"/>
    </row>
    <row r="9" spans="1:104" s="134" customFormat="1" ht="25.5">
      <c r="A9" s="130" t="s">
        <v>7</v>
      </c>
      <c r="B9" s="135" t="s">
        <v>191</v>
      </c>
      <c r="C9" s="134" t="s">
        <v>4</v>
      </c>
      <c r="D9" s="127">
        <v>1</v>
      </c>
      <c r="E9" s="127"/>
      <c r="F9" s="127">
        <f>+E9*D9</f>
        <v>0</v>
      </c>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row>
    <row r="10" spans="1:104" s="134" customFormat="1" ht="12.75">
      <c r="A10" s="130"/>
      <c r="B10" s="135"/>
      <c r="D10" s="127"/>
      <c r="E10" s="127"/>
      <c r="F10" s="127"/>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row>
    <row r="11" spans="1:104" s="134" customFormat="1" ht="25.5">
      <c r="A11" s="155" t="s">
        <v>8</v>
      </c>
      <c r="B11" s="135" t="s">
        <v>192</v>
      </c>
      <c r="C11" s="134" t="s">
        <v>4</v>
      </c>
      <c r="D11" s="127">
        <v>1</v>
      </c>
      <c r="E11" s="127"/>
      <c r="F11" s="127">
        <f t="shared" ref="F11:F23" si="0">+E11*D11</f>
        <v>0</v>
      </c>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row>
    <row r="12" spans="1:104" s="134" customFormat="1" ht="12.75">
      <c r="A12" s="155"/>
      <c r="B12" s="135"/>
      <c r="D12" s="127"/>
      <c r="E12" s="127"/>
      <c r="F12" s="127"/>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row>
    <row r="13" spans="1:104" s="134" customFormat="1" ht="89.25">
      <c r="A13" s="155" t="s">
        <v>9</v>
      </c>
      <c r="B13" s="135" t="s">
        <v>185</v>
      </c>
      <c r="C13" s="134" t="s">
        <v>183</v>
      </c>
      <c r="D13" s="127">
        <v>12</v>
      </c>
      <c r="E13" s="127"/>
      <c r="F13" s="127">
        <f t="shared" si="0"/>
        <v>0</v>
      </c>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row>
    <row r="14" spans="1:104" s="134" customFormat="1" ht="12.75">
      <c r="A14" s="155"/>
      <c r="B14" s="135"/>
      <c r="D14" s="127"/>
      <c r="E14" s="127"/>
      <c r="F14" s="127"/>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row>
    <row r="15" spans="1:104" s="134" customFormat="1" ht="63.75">
      <c r="A15" s="130" t="s">
        <v>10</v>
      </c>
      <c r="B15" s="135" t="s">
        <v>186</v>
      </c>
      <c r="C15" s="134" t="s">
        <v>183</v>
      </c>
      <c r="D15" s="127">
        <v>15</v>
      </c>
      <c r="E15" s="127"/>
      <c r="F15" s="127">
        <f t="shared" si="0"/>
        <v>0</v>
      </c>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row>
    <row r="16" spans="1:104" s="134" customFormat="1" ht="12.75">
      <c r="A16" s="130"/>
      <c r="B16" s="135"/>
      <c r="D16" s="127"/>
      <c r="E16" s="127"/>
      <c r="F16" s="127"/>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row>
    <row r="17" spans="1:104" s="134" customFormat="1" ht="76.5">
      <c r="A17" s="155" t="s">
        <v>12</v>
      </c>
      <c r="B17" s="135" t="s">
        <v>187</v>
      </c>
      <c r="C17" s="134" t="s">
        <v>183</v>
      </c>
      <c r="D17" s="127">
        <v>20</v>
      </c>
      <c r="E17" s="127"/>
      <c r="F17" s="127">
        <f t="shared" si="0"/>
        <v>0</v>
      </c>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128"/>
      <c r="CY17" s="128"/>
      <c r="CZ17" s="128"/>
    </row>
    <row r="18" spans="1:104" s="134" customFormat="1" ht="12.75">
      <c r="A18" s="155"/>
      <c r="B18" s="135"/>
      <c r="D18" s="127"/>
      <c r="E18" s="127"/>
      <c r="F18" s="127" t="s">
        <v>50</v>
      </c>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row>
    <row r="19" spans="1:104" s="134" customFormat="1" ht="38.25">
      <c r="A19" s="155" t="s">
        <v>13</v>
      </c>
      <c r="B19" s="135" t="s">
        <v>475</v>
      </c>
      <c r="C19" s="134" t="s">
        <v>4</v>
      </c>
      <c r="D19" s="127">
        <v>1</v>
      </c>
      <c r="E19" s="127"/>
      <c r="F19" s="127">
        <f t="shared" si="0"/>
        <v>0</v>
      </c>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8"/>
      <c r="CT19" s="128"/>
      <c r="CU19" s="128"/>
      <c r="CV19" s="128"/>
      <c r="CW19" s="128"/>
      <c r="CX19" s="128"/>
      <c r="CY19" s="128"/>
      <c r="CZ19" s="128"/>
    </row>
    <row r="20" spans="1:104" s="134" customFormat="1">
      <c r="A20" s="155"/>
      <c r="B20" s="135"/>
      <c r="C20" s="136"/>
      <c r="D20" s="127"/>
      <c r="E20" s="127"/>
      <c r="F20" s="127" t="s">
        <v>50</v>
      </c>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row>
    <row r="21" spans="1:104" s="134" customFormat="1">
      <c r="A21" s="155" t="s">
        <v>14</v>
      </c>
      <c r="B21" s="135" t="s">
        <v>188</v>
      </c>
      <c r="C21" s="136" t="s">
        <v>189</v>
      </c>
      <c r="D21" s="127">
        <v>60</v>
      </c>
      <c r="E21" s="127"/>
      <c r="F21" s="127">
        <f t="shared" si="0"/>
        <v>0</v>
      </c>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row>
    <row r="22" spans="1:104" s="134" customFormat="1">
      <c r="A22" s="155"/>
      <c r="B22" s="135"/>
      <c r="C22" s="136"/>
      <c r="D22" s="127"/>
      <c r="E22" s="127"/>
      <c r="F22" s="127" t="s">
        <v>50</v>
      </c>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8"/>
      <c r="BU22" s="128"/>
      <c r="BV22" s="128"/>
      <c r="BW22" s="128"/>
      <c r="BX22" s="128"/>
      <c r="BY22" s="128"/>
      <c r="BZ22" s="128"/>
      <c r="CA22" s="128"/>
      <c r="CB22" s="128"/>
      <c r="CC22" s="128"/>
      <c r="CD22" s="128"/>
      <c r="CE22" s="128"/>
      <c r="CF22" s="128"/>
      <c r="CG22" s="128"/>
      <c r="CH22" s="128"/>
      <c r="CI22" s="128"/>
      <c r="CJ22" s="128"/>
      <c r="CK22" s="128"/>
      <c r="CL22" s="128"/>
      <c r="CM22" s="128"/>
      <c r="CN22" s="128"/>
      <c r="CO22" s="128"/>
      <c r="CP22" s="128"/>
      <c r="CQ22" s="128"/>
      <c r="CR22" s="128"/>
      <c r="CS22" s="128"/>
      <c r="CT22" s="128"/>
      <c r="CU22" s="128"/>
      <c r="CV22" s="128"/>
      <c r="CW22" s="128"/>
      <c r="CX22" s="128"/>
      <c r="CY22" s="128"/>
      <c r="CZ22" s="128"/>
    </row>
    <row r="23" spans="1:104" s="134" customFormat="1">
      <c r="A23" s="130" t="s">
        <v>15</v>
      </c>
      <c r="B23" s="135" t="s">
        <v>190</v>
      </c>
      <c r="C23" s="136" t="s">
        <v>189</v>
      </c>
      <c r="D23" s="127">
        <v>30</v>
      </c>
      <c r="E23" s="127"/>
      <c r="F23" s="127">
        <f t="shared" si="0"/>
        <v>0</v>
      </c>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s="128"/>
      <c r="CK23" s="128"/>
      <c r="CL23" s="128"/>
      <c r="CM23" s="128"/>
      <c r="CN23" s="128"/>
      <c r="CO23" s="128"/>
      <c r="CP23" s="128"/>
      <c r="CQ23" s="128"/>
      <c r="CR23" s="128"/>
      <c r="CS23" s="128"/>
      <c r="CT23" s="128"/>
      <c r="CU23" s="128"/>
      <c r="CV23" s="128"/>
      <c r="CW23" s="128"/>
      <c r="CX23" s="128"/>
      <c r="CY23" s="128"/>
      <c r="CZ23" s="128"/>
    </row>
    <row r="24" spans="1:104" s="134" customFormat="1">
      <c r="A24" s="155"/>
      <c r="B24" s="135"/>
      <c r="C24" s="136"/>
      <c r="D24" s="127"/>
      <c r="E24" s="127"/>
      <c r="F24" s="127"/>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28"/>
      <c r="BO24" s="128"/>
      <c r="BP24" s="128"/>
      <c r="BQ24" s="128"/>
      <c r="BR24" s="128"/>
      <c r="BS24" s="128"/>
      <c r="BT24" s="128"/>
      <c r="BU24" s="128"/>
      <c r="BV24" s="128"/>
      <c r="BW24" s="128"/>
      <c r="BX24" s="128"/>
      <c r="BY24" s="128"/>
      <c r="BZ24" s="128"/>
      <c r="CA24" s="128"/>
      <c r="CB24" s="128"/>
      <c r="CC24" s="128"/>
      <c r="CD24" s="128"/>
      <c r="CE24" s="128"/>
      <c r="CF24" s="128"/>
      <c r="CG24" s="128"/>
      <c r="CH24" s="128"/>
      <c r="CI24" s="128"/>
      <c r="CJ24" s="128"/>
      <c r="CK24" s="128"/>
      <c r="CL24" s="128"/>
      <c r="CM24" s="128"/>
      <c r="CN24" s="128"/>
      <c r="CO24" s="128"/>
      <c r="CP24" s="128"/>
      <c r="CQ24" s="128"/>
      <c r="CR24" s="128"/>
      <c r="CS24" s="128"/>
      <c r="CT24" s="128"/>
      <c r="CU24" s="128"/>
      <c r="CV24" s="128"/>
      <c r="CW24" s="128"/>
      <c r="CX24" s="128"/>
      <c r="CY24" s="128"/>
      <c r="CZ24" s="128"/>
    </row>
    <row r="25" spans="1:104" s="134" customFormat="1" ht="25.5">
      <c r="A25" s="26" t="s">
        <v>17</v>
      </c>
      <c r="B25" s="8" t="s">
        <v>193</v>
      </c>
      <c r="C25" s="134" t="s">
        <v>183</v>
      </c>
      <c r="D25" s="9">
        <v>80</v>
      </c>
      <c r="E25" s="10"/>
      <c r="F25" s="10">
        <f>+D25*E25</f>
        <v>0</v>
      </c>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c r="BR25" s="128"/>
      <c r="BS25" s="128"/>
      <c r="BT25" s="128"/>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c r="CY25" s="128"/>
      <c r="CZ25" s="128"/>
    </row>
    <row r="26" spans="1:104" s="134" customFormat="1">
      <c r="A26" s="130"/>
      <c r="B26" s="135"/>
      <c r="C26" s="136"/>
      <c r="D26" s="127"/>
      <c r="E26" s="127"/>
      <c r="F26" s="10" t="s">
        <v>50</v>
      </c>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row>
    <row r="27" spans="1:104" s="134" customFormat="1" ht="25.5">
      <c r="A27" s="130" t="s">
        <v>18</v>
      </c>
      <c r="B27" s="135" t="s">
        <v>248</v>
      </c>
      <c r="C27" s="136"/>
      <c r="D27" s="127"/>
      <c r="E27" s="127"/>
      <c r="F27" s="10" t="s">
        <v>50</v>
      </c>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128"/>
      <c r="CY27" s="128"/>
      <c r="CZ27" s="128"/>
    </row>
    <row r="28" spans="1:104" s="134" customFormat="1">
      <c r="A28" s="130"/>
      <c r="B28" s="135"/>
      <c r="C28" s="136"/>
      <c r="D28" s="127"/>
      <c r="E28" s="127"/>
      <c r="F28" s="10" t="s">
        <v>50</v>
      </c>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row>
    <row r="29" spans="1:104" s="134" customFormat="1" ht="12.75">
      <c r="A29" s="130" t="s">
        <v>0</v>
      </c>
      <c r="B29" s="135" t="s">
        <v>194</v>
      </c>
      <c r="C29" s="134" t="s">
        <v>189</v>
      </c>
      <c r="D29" s="127">
        <v>50</v>
      </c>
      <c r="E29" s="127"/>
      <c r="F29" s="10">
        <f>+D29*E29</f>
        <v>0</v>
      </c>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28"/>
      <c r="CM29" s="128"/>
      <c r="CN29" s="128"/>
      <c r="CO29" s="128"/>
      <c r="CP29" s="128"/>
      <c r="CQ29" s="128"/>
      <c r="CR29" s="128"/>
      <c r="CS29" s="128"/>
      <c r="CT29" s="128"/>
      <c r="CU29" s="128"/>
      <c r="CV29" s="128"/>
      <c r="CW29" s="128"/>
      <c r="CX29" s="128"/>
      <c r="CY29" s="128"/>
      <c r="CZ29" s="128"/>
    </row>
    <row r="30" spans="1:104" s="134" customFormat="1" ht="12.75">
      <c r="A30" s="130" t="s">
        <v>1</v>
      </c>
      <c r="B30" s="135" t="s">
        <v>195</v>
      </c>
      <c r="C30" s="134" t="s">
        <v>189</v>
      </c>
      <c r="D30" s="127">
        <v>50</v>
      </c>
      <c r="E30" s="127"/>
      <c r="F30" s="10">
        <f>+D30*E30</f>
        <v>0</v>
      </c>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8"/>
      <c r="CZ30" s="128"/>
    </row>
    <row r="31" spans="1:104" s="134" customFormat="1" ht="12.75">
      <c r="A31" s="130"/>
      <c r="B31" s="135"/>
      <c r="D31" s="127"/>
      <c r="E31" s="127"/>
      <c r="F31" s="10"/>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row>
    <row r="32" spans="1:104" s="134" customFormat="1" ht="51">
      <c r="A32" s="130" t="s">
        <v>19</v>
      </c>
      <c r="B32" s="135" t="s">
        <v>286</v>
      </c>
      <c r="C32" s="134" t="s">
        <v>4</v>
      </c>
      <c r="D32" s="127">
        <v>1</v>
      </c>
      <c r="E32" s="127"/>
      <c r="F32" s="10">
        <f>+D32*E32</f>
        <v>0</v>
      </c>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c r="BY32" s="128"/>
      <c r="BZ32" s="128"/>
      <c r="CA32" s="128"/>
      <c r="CB32" s="128"/>
      <c r="CC32" s="128"/>
      <c r="CD32" s="128"/>
      <c r="CE32" s="128"/>
      <c r="CF32" s="128"/>
      <c r="CG32" s="128"/>
      <c r="CH32" s="128"/>
      <c r="CI32" s="128"/>
      <c r="CJ32" s="128"/>
      <c r="CK32" s="128"/>
      <c r="CL32" s="128"/>
      <c r="CM32" s="128"/>
      <c r="CN32" s="128"/>
      <c r="CO32" s="128"/>
      <c r="CP32" s="128"/>
      <c r="CQ32" s="128"/>
      <c r="CR32" s="128"/>
      <c r="CS32" s="128"/>
      <c r="CT32" s="128"/>
      <c r="CU32" s="128"/>
      <c r="CV32" s="128"/>
      <c r="CW32" s="128"/>
      <c r="CX32" s="128"/>
      <c r="CY32" s="128"/>
      <c r="CZ32" s="128"/>
    </row>
    <row r="33" spans="1:104" s="134" customFormat="1">
      <c r="A33" s="130"/>
      <c r="B33" s="135"/>
      <c r="C33" s="136"/>
      <c r="D33" s="127"/>
      <c r="E33" s="127"/>
      <c r="F33" s="10"/>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row>
    <row r="34" spans="1:104" s="134" customFormat="1">
      <c r="A34" s="130"/>
      <c r="B34" s="135"/>
      <c r="C34" s="136"/>
      <c r="D34" s="127"/>
      <c r="E34" s="127"/>
      <c r="F34" s="10"/>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row>
    <row r="35" spans="1:104" s="308" customFormat="1" ht="17.25" thickBot="1">
      <c r="A35" s="305"/>
      <c r="B35" s="218" t="s">
        <v>180</v>
      </c>
      <c r="C35" s="306"/>
      <c r="D35" s="173"/>
      <c r="E35" s="173" t="s">
        <v>220</v>
      </c>
      <c r="F35" s="193">
        <f>SUM(F9:F34)</f>
        <v>0</v>
      </c>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307"/>
      <c r="BV35" s="307"/>
      <c r="BW35" s="307"/>
      <c r="BX35" s="307"/>
      <c r="BY35" s="307"/>
      <c r="BZ35" s="307"/>
      <c r="CA35" s="307"/>
      <c r="CB35" s="307"/>
      <c r="CC35" s="307"/>
      <c r="CD35" s="307"/>
      <c r="CE35" s="307"/>
      <c r="CF35" s="307"/>
      <c r="CG35" s="307"/>
      <c r="CH35" s="307"/>
      <c r="CI35" s="307"/>
      <c r="CJ35" s="307"/>
      <c r="CK35" s="307"/>
      <c r="CL35" s="307"/>
      <c r="CM35" s="307"/>
      <c r="CN35" s="307"/>
      <c r="CO35" s="307"/>
      <c r="CP35" s="307"/>
      <c r="CQ35" s="307"/>
      <c r="CR35" s="307"/>
      <c r="CS35" s="307"/>
      <c r="CT35" s="307"/>
      <c r="CU35" s="307"/>
      <c r="CV35" s="307"/>
      <c r="CW35" s="307"/>
      <c r="CX35" s="307"/>
      <c r="CY35" s="307"/>
      <c r="CZ35" s="307"/>
    </row>
    <row r="36" spans="1:104" s="134" customFormat="1" ht="16.5" thickTop="1">
      <c r="A36" s="130"/>
      <c r="B36" s="135"/>
      <c r="C36" s="136"/>
      <c r="D36" s="127"/>
      <c r="E36" s="127"/>
      <c r="F36" s="10"/>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row>
    <row r="37" spans="1:104" s="134" customFormat="1">
      <c r="A37" s="155"/>
      <c r="B37" s="135"/>
      <c r="C37" s="136"/>
      <c r="D37" s="127"/>
      <c r="E37" s="127"/>
      <c r="F37" s="127"/>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8"/>
      <c r="CZ37" s="128"/>
    </row>
    <row r="38" spans="1:104" s="134" customFormat="1" ht="20.25" customHeight="1" thickBot="1">
      <c r="A38" s="159" t="s">
        <v>32</v>
      </c>
      <c r="B38" s="160" t="s">
        <v>155</v>
      </c>
      <c r="C38" s="168"/>
      <c r="D38" s="161"/>
      <c r="E38" s="161"/>
      <c r="F38" s="161"/>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28"/>
      <c r="CT38" s="128"/>
      <c r="CU38" s="128"/>
      <c r="CV38" s="128"/>
      <c r="CW38" s="128"/>
      <c r="CX38" s="128"/>
      <c r="CY38" s="128"/>
      <c r="CZ38" s="128"/>
    </row>
    <row r="39" spans="1:104" s="134" customFormat="1" ht="18.75" thickTop="1">
      <c r="A39" s="124"/>
      <c r="B39" s="129"/>
      <c r="C39" s="136"/>
      <c r="D39" s="127"/>
      <c r="E39" s="127"/>
      <c r="F39" s="127"/>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8"/>
      <c r="CZ39" s="128"/>
    </row>
    <row r="40" spans="1:104" s="134" customFormat="1" ht="26.25">
      <c r="A40" s="124"/>
      <c r="B40" s="125" t="s">
        <v>219</v>
      </c>
      <c r="C40" s="136"/>
      <c r="D40" s="127"/>
      <c r="E40" s="127"/>
      <c r="F40" s="127"/>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8"/>
      <c r="BR40" s="128"/>
      <c r="BS40" s="128"/>
      <c r="BT40" s="128"/>
      <c r="BU40" s="128"/>
      <c r="BV40" s="128"/>
      <c r="BW40" s="128"/>
      <c r="BX40" s="128"/>
      <c r="BY40" s="128"/>
      <c r="BZ40" s="128"/>
      <c r="CA40" s="128"/>
      <c r="CB40" s="128"/>
      <c r="CC40" s="128"/>
      <c r="CD40" s="128"/>
      <c r="CE40" s="128"/>
      <c r="CF40" s="128"/>
      <c r="CG40" s="128"/>
      <c r="CH40" s="128"/>
      <c r="CI40" s="128"/>
      <c r="CJ40" s="128"/>
      <c r="CK40" s="128"/>
      <c r="CL40" s="128"/>
      <c r="CM40" s="128"/>
      <c r="CN40" s="128"/>
      <c r="CO40" s="128"/>
      <c r="CP40" s="128"/>
      <c r="CQ40" s="128"/>
      <c r="CR40" s="128"/>
      <c r="CS40" s="128"/>
      <c r="CT40" s="128"/>
      <c r="CU40" s="128"/>
      <c r="CV40" s="128"/>
      <c r="CW40" s="128"/>
      <c r="CX40" s="128"/>
      <c r="CY40" s="128"/>
      <c r="CZ40" s="128"/>
    </row>
    <row r="41" spans="1:104" s="134" customFormat="1">
      <c r="A41" s="130"/>
      <c r="B41" s="131"/>
      <c r="C41" s="136"/>
      <c r="D41" s="127"/>
      <c r="E41" s="127"/>
      <c r="F41" s="127"/>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c r="BR41" s="128"/>
      <c r="BS41" s="128"/>
      <c r="BT41" s="128"/>
      <c r="BU41" s="128"/>
      <c r="BV41" s="128"/>
      <c r="BW41" s="128"/>
      <c r="BX41" s="128"/>
      <c r="BY41" s="128"/>
      <c r="BZ41" s="128"/>
      <c r="CA41" s="128"/>
      <c r="CB41" s="128"/>
      <c r="CC41" s="128"/>
      <c r="CD41" s="128"/>
      <c r="CE41" s="128"/>
      <c r="CF41" s="128"/>
      <c r="CG41" s="128"/>
      <c r="CH41" s="128"/>
      <c r="CI41" s="128"/>
      <c r="CJ41" s="128"/>
      <c r="CK41" s="128"/>
      <c r="CL41" s="128"/>
      <c r="CM41" s="128"/>
      <c r="CN41" s="128"/>
      <c r="CO41" s="128"/>
      <c r="CP41" s="128"/>
      <c r="CQ41" s="128"/>
      <c r="CR41" s="128"/>
      <c r="CS41" s="128"/>
      <c r="CT41" s="128"/>
      <c r="CU41" s="128"/>
      <c r="CV41" s="128"/>
      <c r="CW41" s="128"/>
      <c r="CX41" s="128"/>
      <c r="CY41" s="128"/>
      <c r="CZ41" s="128"/>
    </row>
    <row r="42" spans="1:104" s="134" customFormat="1" ht="63.75">
      <c r="A42" s="130" t="s">
        <v>7</v>
      </c>
      <c r="B42" s="132" t="s">
        <v>476</v>
      </c>
      <c r="C42" s="136"/>
      <c r="D42" s="127"/>
      <c r="E42" s="127"/>
      <c r="F42" s="127"/>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8"/>
      <c r="BR42" s="128"/>
      <c r="BS42" s="128"/>
      <c r="BT42" s="128"/>
      <c r="BU42" s="128"/>
      <c r="BV42" s="128"/>
      <c r="BW42" s="128"/>
      <c r="BX42" s="128"/>
      <c r="BY42" s="128"/>
      <c r="BZ42" s="128"/>
      <c r="CA42" s="128"/>
      <c r="CB42" s="128"/>
      <c r="CC42" s="128"/>
      <c r="CD42" s="128"/>
      <c r="CE42" s="128"/>
      <c r="CF42" s="128"/>
      <c r="CG42" s="128"/>
      <c r="CH42" s="128"/>
      <c r="CI42" s="128"/>
      <c r="CJ42" s="128"/>
      <c r="CK42" s="128"/>
      <c r="CL42" s="128"/>
      <c r="CM42" s="128"/>
      <c r="CN42" s="128"/>
      <c r="CO42" s="128"/>
      <c r="CP42" s="128"/>
      <c r="CQ42" s="128"/>
      <c r="CR42" s="128"/>
      <c r="CS42" s="128"/>
      <c r="CT42" s="128"/>
      <c r="CU42" s="128"/>
      <c r="CV42" s="128"/>
      <c r="CW42" s="128"/>
      <c r="CX42" s="128"/>
      <c r="CY42" s="128"/>
      <c r="CZ42" s="128"/>
    </row>
    <row r="43" spans="1:104" s="134" customFormat="1">
      <c r="A43" s="130" t="s">
        <v>50</v>
      </c>
      <c r="B43" s="132"/>
      <c r="C43" s="136"/>
      <c r="D43" s="127"/>
      <c r="E43" s="127"/>
      <c r="F43" s="127"/>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c r="CS43" s="128"/>
      <c r="CT43" s="128"/>
      <c r="CU43" s="128"/>
      <c r="CV43" s="128"/>
      <c r="CW43" s="128"/>
      <c r="CX43" s="128"/>
      <c r="CY43" s="128"/>
      <c r="CZ43" s="128"/>
    </row>
    <row r="44" spans="1:104" s="134" customFormat="1" ht="91.5" customHeight="1">
      <c r="A44" s="130" t="s">
        <v>8</v>
      </c>
      <c r="B44" s="133" t="s">
        <v>156</v>
      </c>
      <c r="C44" s="136"/>
      <c r="D44" s="127"/>
      <c r="E44" s="127"/>
      <c r="F44" s="127"/>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8"/>
      <c r="BR44" s="128"/>
      <c r="BS44" s="128"/>
      <c r="BT44" s="128"/>
      <c r="BU44" s="128"/>
      <c r="BV44" s="128"/>
      <c r="BW44" s="128"/>
      <c r="BX44" s="128"/>
      <c r="BY44" s="128"/>
      <c r="BZ44" s="128"/>
      <c r="CA44" s="128"/>
      <c r="CB44" s="128"/>
      <c r="CC44" s="128"/>
      <c r="CD44" s="128"/>
      <c r="CE44" s="128"/>
      <c r="CF44" s="128"/>
      <c r="CG44" s="128"/>
      <c r="CH44" s="128"/>
      <c r="CI44" s="128"/>
      <c r="CJ44" s="128"/>
      <c r="CK44" s="128"/>
      <c r="CL44" s="128"/>
      <c r="CM44" s="128"/>
      <c r="CN44" s="128"/>
      <c r="CO44" s="128"/>
      <c r="CP44" s="128"/>
      <c r="CQ44" s="128"/>
      <c r="CR44" s="128"/>
      <c r="CS44" s="128"/>
      <c r="CT44" s="128"/>
      <c r="CU44" s="128"/>
      <c r="CV44" s="128"/>
      <c r="CW44" s="128"/>
      <c r="CX44" s="128"/>
      <c r="CY44" s="128"/>
      <c r="CZ44" s="128"/>
    </row>
    <row r="45" spans="1:104" s="134" customFormat="1">
      <c r="A45" s="130" t="s">
        <v>50</v>
      </c>
      <c r="B45" s="133"/>
      <c r="C45" s="136"/>
      <c r="D45" s="127"/>
      <c r="E45" s="127"/>
      <c r="F45" s="127"/>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8"/>
      <c r="BR45" s="128"/>
      <c r="BS45" s="128"/>
      <c r="BT45" s="128"/>
      <c r="BU45" s="128"/>
      <c r="BV45" s="128"/>
      <c r="BW45" s="128"/>
      <c r="BX45" s="128"/>
      <c r="BY45" s="128"/>
      <c r="BZ45" s="128"/>
      <c r="CA45" s="128"/>
      <c r="CB45" s="128"/>
      <c r="CC45" s="128"/>
      <c r="CD45" s="128"/>
      <c r="CE45" s="128"/>
      <c r="CF45" s="128"/>
      <c r="CG45" s="128"/>
      <c r="CH45" s="128"/>
      <c r="CI45" s="128"/>
      <c r="CJ45" s="128"/>
      <c r="CK45" s="128"/>
      <c r="CL45" s="128"/>
      <c r="CM45" s="128"/>
      <c r="CN45" s="128"/>
      <c r="CO45" s="128"/>
      <c r="CP45" s="128"/>
      <c r="CQ45" s="128"/>
      <c r="CR45" s="128"/>
      <c r="CS45" s="128"/>
      <c r="CT45" s="128"/>
      <c r="CU45" s="128"/>
      <c r="CV45" s="128"/>
      <c r="CW45" s="128"/>
      <c r="CX45" s="128"/>
      <c r="CY45" s="128"/>
      <c r="CZ45" s="128"/>
    </row>
    <row r="46" spans="1:104" s="134" customFormat="1" ht="51">
      <c r="A46" s="130" t="s">
        <v>9</v>
      </c>
      <c r="B46" s="132" t="s">
        <v>157</v>
      </c>
      <c r="C46" s="136"/>
      <c r="D46" s="127"/>
      <c r="E46" s="127"/>
      <c r="F46" s="127"/>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row>
    <row r="47" spans="1:104" s="134" customFormat="1">
      <c r="A47" s="130" t="s">
        <v>50</v>
      </c>
      <c r="B47" s="133"/>
      <c r="C47" s="136"/>
      <c r="D47" s="127"/>
      <c r="E47" s="127"/>
      <c r="F47" s="127"/>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c r="CS47" s="128"/>
      <c r="CT47" s="128"/>
      <c r="CU47" s="128"/>
      <c r="CV47" s="128"/>
      <c r="CW47" s="128"/>
      <c r="CX47" s="128"/>
      <c r="CY47" s="128"/>
      <c r="CZ47" s="128"/>
    </row>
    <row r="48" spans="1:104" s="134" customFormat="1">
      <c r="A48" s="130" t="s">
        <v>10</v>
      </c>
      <c r="B48" s="132" t="s">
        <v>158</v>
      </c>
      <c r="C48" s="136"/>
      <c r="D48" s="127"/>
      <c r="E48" s="127"/>
      <c r="F48" s="127"/>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row>
    <row r="49" spans="1:104" s="134" customFormat="1" ht="38.25">
      <c r="A49" s="130" t="s">
        <v>196</v>
      </c>
      <c r="B49" s="132" t="s">
        <v>159</v>
      </c>
      <c r="C49" s="136"/>
      <c r="D49" s="127"/>
      <c r="E49" s="127"/>
      <c r="F49" s="127"/>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row>
    <row r="50" spans="1:104" s="134" customFormat="1" ht="25.5">
      <c r="A50" s="130" t="s">
        <v>197</v>
      </c>
      <c r="B50" s="132" t="s">
        <v>160</v>
      </c>
      <c r="C50" s="136"/>
      <c r="D50" s="127"/>
      <c r="E50" s="127"/>
      <c r="F50" s="127"/>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row>
    <row r="51" spans="1:104" s="134" customFormat="1" ht="38.25">
      <c r="A51" s="130" t="s">
        <v>198</v>
      </c>
      <c r="B51" s="132" t="s">
        <v>161</v>
      </c>
      <c r="C51" s="136"/>
      <c r="D51" s="127"/>
      <c r="E51" s="127"/>
      <c r="F51" s="127"/>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c r="CP51" s="128"/>
      <c r="CQ51" s="128"/>
      <c r="CR51" s="128"/>
      <c r="CS51" s="128"/>
      <c r="CT51" s="128"/>
      <c r="CU51" s="128"/>
      <c r="CV51" s="128"/>
      <c r="CW51" s="128"/>
      <c r="CX51" s="128"/>
      <c r="CY51" s="128"/>
      <c r="CZ51" s="128"/>
    </row>
    <row r="52" spans="1:104" s="134" customFormat="1" ht="25.5">
      <c r="A52" s="130" t="s">
        <v>199</v>
      </c>
      <c r="B52" s="132" t="s">
        <v>162</v>
      </c>
      <c r="C52" s="136"/>
      <c r="D52" s="127"/>
      <c r="E52" s="127"/>
      <c r="F52" s="127"/>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c r="CP52" s="128"/>
      <c r="CQ52" s="128"/>
      <c r="CR52" s="128"/>
      <c r="CS52" s="128"/>
      <c r="CT52" s="128"/>
      <c r="CU52" s="128"/>
      <c r="CV52" s="128"/>
      <c r="CW52" s="128"/>
      <c r="CX52" s="128"/>
      <c r="CY52" s="128"/>
      <c r="CZ52" s="128"/>
    </row>
    <row r="53" spans="1:104" s="139" customFormat="1" ht="51">
      <c r="A53" s="130" t="s">
        <v>200</v>
      </c>
      <c r="B53" s="132" t="s">
        <v>181</v>
      </c>
      <c r="C53" s="169"/>
      <c r="D53" s="137"/>
      <c r="E53" s="138"/>
      <c r="F53" s="142"/>
    </row>
    <row r="54" spans="1:104" s="139" customFormat="1" ht="51">
      <c r="A54" s="130" t="s">
        <v>201</v>
      </c>
      <c r="B54" s="133" t="s">
        <v>163</v>
      </c>
      <c r="C54" s="169"/>
      <c r="D54" s="137"/>
      <c r="E54" s="138"/>
      <c r="F54" s="142"/>
    </row>
    <row r="55" spans="1:104" s="139" customFormat="1" ht="38.25">
      <c r="A55" s="130" t="s">
        <v>202</v>
      </c>
      <c r="B55" s="132" t="s">
        <v>164</v>
      </c>
      <c r="C55" s="169"/>
      <c r="D55" s="137"/>
      <c r="E55" s="138"/>
      <c r="F55" s="142"/>
    </row>
    <row r="56" spans="1:104" s="139" customFormat="1" ht="25.5">
      <c r="A56" s="130" t="s">
        <v>203</v>
      </c>
      <c r="B56" s="132" t="s">
        <v>165</v>
      </c>
      <c r="C56" s="169"/>
      <c r="D56" s="137"/>
      <c r="E56" s="138"/>
      <c r="F56" s="142"/>
    </row>
    <row r="57" spans="1:104" s="139" customFormat="1" ht="63.75">
      <c r="A57" s="130" t="s">
        <v>204</v>
      </c>
      <c r="B57" s="133" t="s">
        <v>166</v>
      </c>
      <c r="C57" s="169"/>
      <c r="D57" s="137"/>
      <c r="E57" s="138"/>
      <c r="F57" s="142"/>
    </row>
    <row r="58" spans="1:104" s="139" customFormat="1" ht="38.25">
      <c r="A58" s="130" t="s">
        <v>205</v>
      </c>
      <c r="B58" s="132" t="s">
        <v>167</v>
      </c>
      <c r="C58" s="169"/>
      <c r="D58" s="137"/>
      <c r="E58" s="138"/>
      <c r="F58" s="142"/>
    </row>
    <row r="59" spans="1:104" s="139" customFormat="1" ht="25.5">
      <c r="A59" s="130" t="s">
        <v>206</v>
      </c>
      <c r="B59" s="133" t="s">
        <v>168</v>
      </c>
      <c r="C59" s="170"/>
      <c r="D59" s="137"/>
      <c r="E59" s="138"/>
      <c r="F59" s="142"/>
    </row>
    <row r="60" spans="1:104" s="139" customFormat="1" ht="25.5">
      <c r="A60" s="130" t="s">
        <v>207</v>
      </c>
      <c r="B60" s="132" t="s">
        <v>169</v>
      </c>
      <c r="C60" s="170"/>
      <c r="D60" s="137"/>
      <c r="E60" s="140"/>
      <c r="F60" s="142"/>
    </row>
    <row r="61" spans="1:104" s="139" customFormat="1" ht="25.5">
      <c r="A61" s="130" t="s">
        <v>208</v>
      </c>
      <c r="B61" s="132" t="s">
        <v>170</v>
      </c>
      <c r="C61" s="170"/>
      <c r="D61" s="137"/>
      <c r="E61" s="138"/>
      <c r="F61" s="142"/>
    </row>
    <row r="62" spans="1:104" s="139" customFormat="1" ht="25.5">
      <c r="A62" s="130" t="s">
        <v>209</v>
      </c>
      <c r="B62" s="132" t="s">
        <v>171</v>
      </c>
      <c r="C62" s="170"/>
      <c r="D62" s="137"/>
      <c r="E62" s="140"/>
      <c r="F62" s="142"/>
    </row>
    <row r="63" spans="1:104" s="139" customFormat="1" ht="25.5">
      <c r="A63" s="130" t="s">
        <v>210</v>
      </c>
      <c r="B63" s="132" t="s">
        <v>172</v>
      </c>
      <c r="C63" s="170"/>
      <c r="D63" s="137"/>
      <c r="E63" s="140"/>
      <c r="F63" s="142"/>
    </row>
    <row r="64" spans="1:104" s="139" customFormat="1">
      <c r="A64" s="130" t="s">
        <v>211</v>
      </c>
      <c r="B64" s="132" t="s">
        <v>173</v>
      </c>
      <c r="C64" s="170"/>
      <c r="D64" s="137"/>
      <c r="E64" s="140"/>
      <c r="F64" s="142"/>
    </row>
    <row r="65" spans="1:6" s="139" customFormat="1">
      <c r="A65" s="130" t="s">
        <v>212</v>
      </c>
      <c r="B65" s="132" t="s">
        <v>174</v>
      </c>
      <c r="C65" s="170"/>
      <c r="D65" s="137"/>
      <c r="E65" s="140"/>
      <c r="F65" s="142"/>
    </row>
    <row r="66" spans="1:6" s="139" customFormat="1" ht="25.5">
      <c r="A66" s="130" t="s">
        <v>213</v>
      </c>
      <c r="B66" s="132" t="s">
        <v>175</v>
      </c>
      <c r="C66" s="170"/>
      <c r="D66" s="137"/>
      <c r="E66" s="140"/>
      <c r="F66" s="142"/>
    </row>
    <row r="67" spans="1:6" s="139" customFormat="1" ht="25.5">
      <c r="A67" s="130" t="s">
        <v>214</v>
      </c>
      <c r="B67" s="133" t="s">
        <v>176</v>
      </c>
      <c r="C67" s="170"/>
      <c r="D67" s="137"/>
      <c r="E67" s="140"/>
      <c r="F67" s="142"/>
    </row>
    <row r="68" spans="1:6" s="139" customFormat="1">
      <c r="A68" s="130" t="s">
        <v>215</v>
      </c>
      <c r="B68" s="133" t="s">
        <v>182</v>
      </c>
      <c r="C68" s="169"/>
      <c r="D68" s="142"/>
      <c r="E68" s="138"/>
      <c r="F68" s="142"/>
    </row>
    <row r="69" spans="1:6" s="139" customFormat="1">
      <c r="A69" s="130" t="s">
        <v>216</v>
      </c>
      <c r="B69" s="133" t="s">
        <v>177</v>
      </c>
      <c r="C69" s="170"/>
      <c r="D69" s="137"/>
      <c r="E69" s="140"/>
      <c r="F69" s="142"/>
    </row>
    <row r="70" spans="1:6" s="139" customFormat="1">
      <c r="A70" s="130"/>
      <c r="B70" s="133"/>
      <c r="C70" s="170"/>
      <c r="D70" s="142"/>
      <c r="E70" s="143"/>
      <c r="F70" s="142"/>
    </row>
    <row r="71" spans="1:6" s="139" customFormat="1" ht="38.25">
      <c r="A71" s="130" t="s">
        <v>13</v>
      </c>
      <c r="B71" s="133" t="s">
        <v>178</v>
      </c>
      <c r="C71" s="170"/>
      <c r="D71" s="137"/>
      <c r="E71" s="140"/>
      <c r="F71" s="142"/>
    </row>
    <row r="72" spans="1:6" s="139" customFormat="1">
      <c r="A72" s="130"/>
      <c r="B72" s="132"/>
      <c r="C72" s="170"/>
      <c r="D72" s="137"/>
      <c r="E72" s="140"/>
      <c r="F72" s="142"/>
    </row>
    <row r="73" spans="1:6" s="139" customFormat="1" ht="25.5">
      <c r="A73" s="130" t="s">
        <v>14</v>
      </c>
      <c r="B73" s="133" t="s">
        <v>179</v>
      </c>
      <c r="C73" s="170"/>
      <c r="D73" s="137"/>
      <c r="E73" s="140"/>
      <c r="F73" s="142"/>
    </row>
    <row r="74" spans="1:6" s="139" customFormat="1">
      <c r="A74" s="130" t="s">
        <v>50</v>
      </c>
      <c r="B74" s="132"/>
      <c r="C74" s="170"/>
      <c r="D74" s="137"/>
      <c r="E74" s="138"/>
      <c r="F74" s="142"/>
    </row>
    <row r="75" spans="1:6" s="139" customFormat="1" ht="38.25">
      <c r="A75" s="130" t="s">
        <v>15</v>
      </c>
      <c r="B75" s="133" t="s">
        <v>218</v>
      </c>
      <c r="C75" s="170"/>
      <c r="D75" s="137"/>
      <c r="E75" s="143"/>
      <c r="F75" s="142"/>
    </row>
    <row r="76" spans="1:6" s="139" customFormat="1">
      <c r="A76" s="130" t="s">
        <v>50</v>
      </c>
      <c r="B76" s="132"/>
      <c r="C76" s="170"/>
      <c r="D76" s="137"/>
      <c r="E76" s="138"/>
      <c r="F76" s="142"/>
    </row>
    <row r="77" spans="1:6" s="139" customFormat="1" ht="38.25">
      <c r="A77" s="130" t="s">
        <v>17</v>
      </c>
      <c r="B77" s="133" t="s">
        <v>217</v>
      </c>
      <c r="C77" s="170"/>
      <c r="D77" s="137"/>
      <c r="E77" s="138"/>
      <c r="F77" s="142"/>
    </row>
    <row r="78" spans="1:6" s="139" customFormat="1">
      <c r="A78" s="130"/>
      <c r="B78" s="132"/>
      <c r="C78" s="170"/>
      <c r="D78" s="137"/>
      <c r="E78" s="138"/>
      <c r="F78" s="142"/>
    </row>
    <row r="79" spans="1:6" s="139" customFormat="1" ht="18.75" customHeight="1" thickBot="1">
      <c r="A79" s="304"/>
      <c r="B79" s="160" t="s">
        <v>155</v>
      </c>
      <c r="C79" s="174"/>
      <c r="D79" s="175"/>
      <c r="E79" s="176" t="s">
        <v>221</v>
      </c>
      <c r="F79" s="232"/>
    </row>
    <row r="80" spans="1:6" s="139" customFormat="1" ht="16.5" thickTop="1">
      <c r="A80" s="156"/>
      <c r="B80" s="144"/>
      <c r="C80" s="171"/>
      <c r="D80" s="145"/>
      <c r="E80" s="140"/>
      <c r="F80" s="142"/>
    </row>
    <row r="81" spans="1:104" s="139" customFormat="1">
      <c r="A81" s="157"/>
      <c r="B81" s="141"/>
      <c r="C81" s="170"/>
      <c r="D81" s="142"/>
      <c r="E81" s="143"/>
      <c r="F81" s="142"/>
    </row>
    <row r="82" spans="1:104" s="134" customFormat="1" ht="18.75" thickBot="1">
      <c r="A82" s="178" t="s">
        <v>135</v>
      </c>
      <c r="B82" s="179" t="s">
        <v>180</v>
      </c>
      <c r="C82" s="168"/>
      <c r="D82" s="162"/>
      <c r="E82" s="177" t="s">
        <v>221</v>
      </c>
      <c r="F82" s="180">
        <f>+F79+F35</f>
        <v>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row>
    <row r="83" spans="1:104" s="134" customFormat="1" ht="16.5" thickTop="1">
      <c r="A83" s="155"/>
      <c r="B83" s="146"/>
      <c r="C83" s="136"/>
      <c r="D83" s="126"/>
      <c r="E83" s="126"/>
      <c r="F83" s="127"/>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row>
    <row r="84" spans="1:104" s="149" customFormat="1">
      <c r="A84" s="147"/>
      <c r="B84" s="148"/>
      <c r="C84" s="136"/>
      <c r="D84" s="126"/>
      <c r="E84" s="126"/>
      <c r="F84" s="154"/>
    </row>
    <row r="85" spans="1:104">
      <c r="A85" s="130"/>
    </row>
    <row r="86" spans="1:104">
      <c r="A86" s="130"/>
    </row>
    <row r="87" spans="1:104">
      <c r="A87" s="130"/>
      <c r="B87" s="150"/>
    </row>
    <row r="88" spans="1:104">
      <c r="A88" s="130"/>
      <c r="B88" s="150"/>
    </row>
    <row r="89" spans="1:104">
      <c r="A89" s="130"/>
    </row>
    <row r="90" spans="1:104">
      <c r="A90" s="130"/>
      <c r="B90" s="148"/>
    </row>
    <row r="91" spans="1:104">
      <c r="B91" s="148"/>
    </row>
  </sheetData>
  <phoneticPr fontId="2" type="noConversion"/>
  <pageMargins left="1.1811023622047245" right="0.19685039370078741" top="0.78740157480314965" bottom="0.78740157480314965" header="0.31496062992125984" footer="0.31496062992125984"/>
  <pageSetup paperSize="9" orientation="portrait" r:id="rId1"/>
  <headerFooter scaleWithDoc="0" alignWithMargins="0">
    <oddHeader>&amp;RProjekt PREHOD S-G</oddHeader>
    <oddFooter xml:space="preserve">&amp;CPRIPRAVLJALNO-ZAKLJUČNA DELA&amp;R&amp;P /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CN264"/>
  <sheetViews>
    <sheetView topLeftCell="A229" zoomScaleNormal="100" zoomScaleSheetLayoutView="100" workbookViewId="0">
      <selection activeCell="F263" sqref="F263"/>
    </sheetView>
  </sheetViews>
  <sheetFormatPr defaultRowHeight="12.75"/>
  <cols>
    <col min="1" max="1" width="4.140625" style="27" customWidth="1"/>
    <col min="2" max="2" width="51.7109375" style="15" customWidth="1"/>
    <col min="3" max="3" width="3.5703125" style="33" customWidth="1"/>
    <col min="4" max="4" width="7.28515625" style="4" customWidth="1"/>
    <col min="5" max="5" width="10.5703125" style="4" customWidth="1"/>
    <col min="6" max="6" width="12" style="4" customWidth="1"/>
    <col min="7" max="16384" width="9.140625" style="5"/>
  </cols>
  <sheetData>
    <row r="1" spans="1:92">
      <c r="A1" s="20"/>
      <c r="B1" s="3"/>
    </row>
    <row r="2" spans="1:92" s="23" customFormat="1" ht="18" customHeight="1">
      <c r="A2" s="194"/>
      <c r="B2" s="195" t="s">
        <v>24</v>
      </c>
      <c r="C2" s="196" t="s">
        <v>51</v>
      </c>
      <c r="D2" s="197" t="s">
        <v>52</v>
      </c>
      <c r="E2" s="197" t="s">
        <v>53</v>
      </c>
      <c r="F2" s="198" t="s">
        <v>54</v>
      </c>
    </row>
    <row r="3" spans="1:92">
      <c r="A3" s="20"/>
      <c r="B3" s="3"/>
    </row>
    <row r="4" spans="1:92" s="22" customFormat="1" ht="18.75" thickBot="1">
      <c r="A4" s="181" t="s">
        <v>56</v>
      </c>
      <c r="B4" s="182" t="s">
        <v>55</v>
      </c>
      <c r="C4" s="183"/>
      <c r="D4" s="184"/>
      <c r="E4" s="184"/>
      <c r="F4" s="184"/>
    </row>
    <row r="5" spans="1:92" ht="13.5" thickTop="1">
      <c r="A5" s="20"/>
      <c r="B5" s="3"/>
    </row>
    <row r="6" spans="1:92">
      <c r="A6" s="20"/>
      <c r="B6" s="3"/>
    </row>
    <row r="7" spans="1:92" s="7" customFormat="1" ht="16.5" thickBot="1">
      <c r="A7" s="185" t="s">
        <v>28</v>
      </c>
      <c r="B7" s="186" t="s">
        <v>29</v>
      </c>
      <c r="C7" s="187"/>
      <c r="D7" s="188"/>
      <c r="E7" s="188"/>
      <c r="F7" s="188"/>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row>
    <row r="8" spans="1:92" s="1" customFormat="1" ht="13.5" thickTop="1">
      <c r="A8" s="26"/>
      <c r="B8" s="8"/>
      <c r="C8" s="34"/>
      <c r="D8" s="9"/>
      <c r="E8" s="10"/>
      <c r="F8" s="10"/>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row>
    <row r="9" spans="1:92" s="1" customFormat="1">
      <c r="A9" s="26"/>
      <c r="B9" s="8"/>
      <c r="C9" s="34"/>
      <c r="D9" s="9"/>
      <c r="E9" s="10"/>
      <c r="F9" s="10"/>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row>
    <row r="10" spans="1:92" s="1" customFormat="1" ht="30" customHeight="1">
      <c r="A10" s="26" t="s">
        <v>7</v>
      </c>
      <c r="B10" s="8" t="s">
        <v>59</v>
      </c>
      <c r="C10" s="34"/>
      <c r="D10" s="9"/>
      <c r="E10" s="10"/>
      <c r="F10" s="10"/>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row>
    <row r="11" spans="1:92" s="1" customFormat="1">
      <c r="A11" s="26" t="s">
        <v>0</v>
      </c>
      <c r="B11" s="11" t="s">
        <v>60</v>
      </c>
      <c r="C11" s="34" t="s">
        <v>26</v>
      </c>
      <c r="D11" s="9">
        <v>9</v>
      </c>
      <c r="E11" s="10">
        <v>0</v>
      </c>
      <c r="F11" s="10">
        <f>+D11*E11</f>
        <v>0</v>
      </c>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row>
    <row r="12" spans="1:92" s="1" customFormat="1">
      <c r="A12" s="26" t="s">
        <v>1</v>
      </c>
      <c r="B12" s="11" t="s">
        <v>61</v>
      </c>
      <c r="C12" s="34" t="s">
        <v>26</v>
      </c>
      <c r="D12" s="9">
        <v>8</v>
      </c>
      <c r="E12" s="10">
        <v>0</v>
      </c>
      <c r="F12" s="10">
        <f>+D12*E12</f>
        <v>0</v>
      </c>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row>
    <row r="13" spans="1:92" s="1" customFormat="1">
      <c r="A13" s="26"/>
      <c r="B13" s="8"/>
      <c r="C13" s="34"/>
      <c r="D13" s="9"/>
      <c r="E13" s="10"/>
      <c r="F13" s="10"/>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row>
    <row r="14" spans="1:92" s="1" customFormat="1">
      <c r="A14" s="26"/>
      <c r="B14" s="8"/>
      <c r="C14" s="34"/>
      <c r="D14" s="9"/>
      <c r="E14" s="10"/>
      <c r="F14" s="10"/>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row>
    <row r="15" spans="1:92" s="1" customFormat="1" ht="38.25">
      <c r="A15" s="26" t="s">
        <v>8</v>
      </c>
      <c r="B15" s="8" t="s">
        <v>58</v>
      </c>
      <c r="C15" s="34"/>
      <c r="D15" s="9"/>
      <c r="E15" s="10"/>
      <c r="F15" s="10"/>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row>
    <row r="16" spans="1:92" s="1" customFormat="1">
      <c r="A16" s="26"/>
      <c r="B16" s="8"/>
      <c r="C16" s="34"/>
      <c r="D16" s="9"/>
      <c r="E16" s="10"/>
      <c r="F16" s="10"/>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row>
    <row r="17" spans="1:92" s="1" customFormat="1">
      <c r="A17" s="26" t="s">
        <v>0</v>
      </c>
      <c r="B17" s="8" t="s">
        <v>67</v>
      </c>
      <c r="C17" s="34" t="s">
        <v>26</v>
      </c>
      <c r="D17" s="9">
        <v>4.3</v>
      </c>
      <c r="E17" s="10">
        <v>0</v>
      </c>
      <c r="F17" s="10">
        <f>+D17*E17</f>
        <v>0</v>
      </c>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row>
    <row r="18" spans="1:92" s="1" customFormat="1" ht="12.75" customHeight="1">
      <c r="A18" s="26" t="s">
        <v>1</v>
      </c>
      <c r="B18" s="8" t="s">
        <v>68</v>
      </c>
      <c r="C18" s="34" t="s">
        <v>11</v>
      </c>
      <c r="D18" s="9">
        <v>7</v>
      </c>
      <c r="E18" s="10">
        <v>0</v>
      </c>
      <c r="F18" s="10">
        <f>+D18*E18</f>
        <v>0</v>
      </c>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row>
    <row r="19" spans="1:92" s="1" customFormat="1">
      <c r="A19" s="26"/>
      <c r="B19" s="8"/>
      <c r="C19" s="34"/>
      <c r="D19" s="9"/>
      <c r="E19" s="10"/>
      <c r="F19" s="10"/>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row>
    <row r="20" spans="1:92" s="1" customFormat="1">
      <c r="A20" s="26"/>
      <c r="B20" s="8"/>
      <c r="C20" s="34"/>
      <c r="D20" s="9"/>
      <c r="E20" s="10"/>
      <c r="F20" s="10"/>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row>
    <row r="21" spans="1:92" s="1" customFormat="1" ht="63.75">
      <c r="A21" s="26" t="s">
        <v>9</v>
      </c>
      <c r="B21" s="8" t="s">
        <v>30</v>
      </c>
      <c r="C21" s="34"/>
      <c r="D21" s="9"/>
      <c r="E21" s="10"/>
      <c r="F21" s="10"/>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row>
    <row r="22" spans="1:92" s="1" customFormat="1">
      <c r="A22" s="26"/>
      <c r="B22" s="8"/>
      <c r="C22" s="34"/>
      <c r="D22" s="9"/>
      <c r="E22" s="10"/>
      <c r="F22" s="10"/>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row>
    <row r="23" spans="1:92" s="1" customFormat="1">
      <c r="A23" s="26" t="s">
        <v>0</v>
      </c>
      <c r="B23" s="8" t="s">
        <v>67</v>
      </c>
      <c r="C23" s="34" t="s">
        <v>26</v>
      </c>
      <c r="D23" s="9">
        <v>4.3</v>
      </c>
      <c r="E23" s="10">
        <v>0</v>
      </c>
      <c r="F23" s="10">
        <f>+D23*E23</f>
        <v>0</v>
      </c>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row>
    <row r="24" spans="1:92" s="1" customFormat="1" ht="25.5">
      <c r="A24" s="26" t="s">
        <v>1</v>
      </c>
      <c r="B24" s="8" t="s">
        <v>141</v>
      </c>
      <c r="C24" s="34" t="s">
        <v>11</v>
      </c>
      <c r="D24" s="9">
        <v>13.2</v>
      </c>
      <c r="E24" s="10">
        <v>0</v>
      </c>
      <c r="F24" s="10">
        <f>+D24*E24</f>
        <v>0</v>
      </c>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row>
    <row r="25" spans="1:92" s="1" customFormat="1">
      <c r="A25" s="26"/>
      <c r="B25" s="8"/>
      <c r="C25" s="34"/>
      <c r="D25" s="9"/>
      <c r="E25" s="10"/>
      <c r="F25" s="10"/>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row>
    <row r="26" spans="1:92" s="1" customFormat="1">
      <c r="A26" s="26"/>
      <c r="B26" s="8"/>
      <c r="C26" s="34"/>
      <c r="D26" s="9"/>
      <c r="E26" s="10"/>
      <c r="F26" s="10"/>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row>
    <row r="27" spans="1:92" s="1" customFormat="1" ht="25.5">
      <c r="A27" s="26" t="s">
        <v>10</v>
      </c>
      <c r="B27" s="8" t="s">
        <v>31</v>
      </c>
      <c r="C27" s="34" t="s">
        <v>26</v>
      </c>
      <c r="D27" s="9">
        <v>3</v>
      </c>
      <c r="E27" s="10">
        <v>0</v>
      </c>
      <c r="F27" s="10">
        <f>+D27*E27</f>
        <v>0</v>
      </c>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row>
    <row r="28" spans="1:92" s="1" customFormat="1">
      <c r="A28" s="26"/>
      <c r="B28" s="8"/>
      <c r="C28" s="34"/>
      <c r="D28" s="9"/>
      <c r="E28" s="10"/>
      <c r="F28" s="10"/>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row>
    <row r="29" spans="1:92" s="1" customFormat="1">
      <c r="A29" s="26"/>
      <c r="B29" s="8"/>
      <c r="C29" s="34"/>
      <c r="D29" s="9"/>
      <c r="E29" s="10"/>
      <c r="F29" s="10"/>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row>
    <row r="30" spans="1:92" s="1" customFormat="1" ht="54.75" customHeight="1">
      <c r="A30" s="26" t="s">
        <v>12</v>
      </c>
      <c r="B30" s="8" t="s">
        <v>62</v>
      </c>
      <c r="C30" s="34" t="s">
        <v>4</v>
      </c>
      <c r="D30" s="9">
        <v>1</v>
      </c>
      <c r="E30" s="10">
        <v>0</v>
      </c>
      <c r="F30" s="10">
        <f>+D30*E30</f>
        <v>0</v>
      </c>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row>
    <row r="31" spans="1:92" s="1" customFormat="1">
      <c r="A31" s="26"/>
      <c r="B31" s="8"/>
      <c r="C31" s="34"/>
      <c r="D31" s="9"/>
      <c r="E31" s="10"/>
      <c r="F31" s="10"/>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row>
    <row r="32" spans="1:92" s="1" customFormat="1">
      <c r="A32" s="26"/>
      <c r="B32" s="8"/>
      <c r="C32" s="34"/>
      <c r="D32" s="9"/>
      <c r="E32" s="10"/>
      <c r="F32" s="10"/>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row>
    <row r="33" spans="1:92" s="1" customFormat="1" ht="42" customHeight="1">
      <c r="A33" s="26" t="s">
        <v>13</v>
      </c>
      <c r="B33" s="8" t="s">
        <v>231</v>
      </c>
      <c r="C33" s="34" t="s">
        <v>23</v>
      </c>
      <c r="D33" s="9">
        <v>1</v>
      </c>
      <c r="E33" s="10">
        <v>0</v>
      </c>
      <c r="F33" s="10">
        <f>+D33*E33</f>
        <v>0</v>
      </c>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row>
    <row r="34" spans="1:92" s="1" customFormat="1">
      <c r="A34" s="26"/>
      <c r="B34" s="8"/>
      <c r="C34" s="34"/>
      <c r="D34" s="9"/>
      <c r="E34" s="10"/>
      <c r="F34" s="10"/>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row>
    <row r="35" spans="1:92" s="1" customFormat="1">
      <c r="A35" s="26"/>
      <c r="B35" s="8"/>
      <c r="C35" s="34"/>
      <c r="D35" s="9"/>
      <c r="E35" s="10"/>
      <c r="F35" s="10"/>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row>
    <row r="36" spans="1:92" s="1" customFormat="1" ht="51">
      <c r="A36" s="26" t="s">
        <v>14</v>
      </c>
      <c r="B36" s="8" t="s">
        <v>222</v>
      </c>
      <c r="C36" s="34" t="s">
        <v>23</v>
      </c>
      <c r="D36" s="9">
        <v>1</v>
      </c>
      <c r="E36" s="10">
        <v>0</v>
      </c>
      <c r="F36" s="10">
        <f>+D36*E36</f>
        <v>0</v>
      </c>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row>
    <row r="37" spans="1:92" s="1" customFormat="1">
      <c r="A37" s="26"/>
      <c r="B37" s="8"/>
      <c r="C37" s="34"/>
      <c r="D37" s="9"/>
      <c r="E37" s="10"/>
      <c r="F37" s="10"/>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row>
    <row r="38" spans="1:92" s="1" customFormat="1">
      <c r="A38" s="26"/>
      <c r="B38" s="8"/>
      <c r="C38" s="34"/>
      <c r="D38" s="9"/>
      <c r="E38" s="10"/>
      <c r="F38" s="10"/>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row>
    <row r="39" spans="1:92" s="1" customFormat="1" ht="51">
      <c r="A39" s="26" t="s">
        <v>15</v>
      </c>
      <c r="B39" s="8" t="s">
        <v>63</v>
      </c>
      <c r="C39" s="34" t="s">
        <v>4</v>
      </c>
      <c r="D39" s="9">
        <v>1</v>
      </c>
      <c r="E39" s="10">
        <v>0</v>
      </c>
      <c r="F39" s="10">
        <f>+D39*E39</f>
        <v>0</v>
      </c>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row>
    <row r="40" spans="1:92" s="1" customFormat="1">
      <c r="A40" s="26"/>
      <c r="B40" s="8"/>
      <c r="C40" s="34"/>
      <c r="D40" s="9"/>
      <c r="E40" s="10"/>
      <c r="F40" s="10"/>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row>
    <row r="41" spans="1:92" s="1" customFormat="1">
      <c r="A41" s="26"/>
      <c r="B41" s="8"/>
      <c r="C41" s="34"/>
      <c r="D41" s="9"/>
      <c r="E41" s="10"/>
      <c r="F41" s="10"/>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row>
    <row r="42" spans="1:92" s="1" customFormat="1" ht="39.75" customHeight="1">
      <c r="A42" s="26" t="s">
        <v>17</v>
      </c>
      <c r="B42" s="8" t="s">
        <v>66</v>
      </c>
      <c r="C42" s="34"/>
      <c r="D42" s="9"/>
      <c r="E42" s="10"/>
      <c r="F42" s="10"/>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row>
    <row r="43" spans="1:92" s="1" customFormat="1" ht="12.75" customHeight="1">
      <c r="A43" s="26" t="s">
        <v>57</v>
      </c>
      <c r="B43" s="8" t="s">
        <v>69</v>
      </c>
      <c r="C43" s="34"/>
      <c r="D43" s="9"/>
      <c r="E43" s="10"/>
      <c r="F43" s="10"/>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row>
    <row r="44" spans="1:92" s="1" customFormat="1" ht="12.75" customHeight="1">
      <c r="A44" s="26" t="s">
        <v>57</v>
      </c>
      <c r="B44" s="8" t="s">
        <v>64</v>
      </c>
      <c r="C44" s="34"/>
      <c r="D44" s="9"/>
      <c r="E44" s="10"/>
      <c r="F44" s="10"/>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row>
    <row r="45" spans="1:92" s="1" customFormat="1" ht="12.75" customHeight="1">
      <c r="A45" s="26" t="s">
        <v>57</v>
      </c>
      <c r="B45" s="8" t="s">
        <v>65</v>
      </c>
      <c r="C45" s="34"/>
      <c r="D45" s="9"/>
      <c r="E45" s="10"/>
      <c r="F45" s="10"/>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row>
    <row r="46" spans="1:92" s="1" customFormat="1">
      <c r="A46" s="26"/>
      <c r="B46" s="8"/>
      <c r="C46" s="34"/>
      <c r="D46" s="9"/>
      <c r="E46" s="10"/>
      <c r="F46" s="10"/>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row>
    <row r="47" spans="1:92" s="1" customFormat="1">
      <c r="A47" s="26" t="s">
        <v>0</v>
      </c>
      <c r="B47" s="8" t="s">
        <v>223</v>
      </c>
      <c r="C47" s="34" t="s">
        <v>26</v>
      </c>
      <c r="D47" s="9">
        <f>7.51+1.09+0.65</f>
        <v>9.25</v>
      </c>
      <c r="E47" s="10">
        <v>0</v>
      </c>
      <c r="F47" s="10">
        <f>+D47*E47</f>
        <v>0</v>
      </c>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row>
    <row r="48" spans="1:92" s="1" customFormat="1">
      <c r="A48" s="26" t="s">
        <v>1</v>
      </c>
      <c r="B48" s="8" t="s">
        <v>224</v>
      </c>
      <c r="C48" s="34" t="s">
        <v>11</v>
      </c>
      <c r="D48" s="9">
        <v>25.11</v>
      </c>
      <c r="E48" s="10">
        <v>0</v>
      </c>
      <c r="F48" s="10">
        <f>+D48*E48</f>
        <v>0</v>
      </c>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row>
    <row r="49" spans="1:92" s="1" customFormat="1">
      <c r="A49" s="26"/>
      <c r="B49" s="8"/>
      <c r="C49" s="34"/>
      <c r="D49" s="9"/>
      <c r="E49" s="10"/>
      <c r="F49" s="10"/>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row>
    <row r="50" spans="1:92" s="1" customFormat="1">
      <c r="A50" s="26"/>
      <c r="B50" s="8"/>
      <c r="C50" s="34"/>
      <c r="D50" s="9"/>
      <c r="E50" s="10"/>
      <c r="F50" s="10"/>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row>
    <row r="51" spans="1:92" s="1" customFormat="1" ht="27" customHeight="1">
      <c r="A51" s="26" t="s">
        <v>18</v>
      </c>
      <c r="B51" s="8" t="s">
        <v>73</v>
      </c>
      <c r="C51" s="34"/>
      <c r="D51" s="9"/>
      <c r="E51" s="10"/>
      <c r="F51" s="10"/>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row>
    <row r="52" spans="1:92" s="1" customFormat="1">
      <c r="A52" s="26"/>
      <c r="B52" s="8"/>
      <c r="C52" s="34"/>
      <c r="D52" s="9"/>
      <c r="E52" s="10"/>
      <c r="F52" s="10"/>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row>
    <row r="53" spans="1:92" s="1" customFormat="1">
      <c r="A53" s="26" t="s">
        <v>0</v>
      </c>
      <c r="B53" s="8" t="s">
        <v>232</v>
      </c>
      <c r="C53" s="34"/>
      <c r="D53" s="9"/>
      <c r="E53" s="10"/>
      <c r="F53" s="10"/>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row>
    <row r="54" spans="1:92" s="1" customFormat="1">
      <c r="A54" s="26" t="s">
        <v>70</v>
      </c>
      <c r="B54" s="8" t="s">
        <v>71</v>
      </c>
      <c r="C54" s="34" t="s">
        <v>26</v>
      </c>
      <c r="D54" s="9">
        <v>1.4</v>
      </c>
      <c r="E54" s="10">
        <v>0</v>
      </c>
      <c r="F54" s="10">
        <f>+D54*E54</f>
        <v>0</v>
      </c>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row>
    <row r="55" spans="1:92" s="1" customFormat="1">
      <c r="A55" s="26" t="s">
        <v>70</v>
      </c>
      <c r="B55" s="8" t="s">
        <v>72</v>
      </c>
      <c r="C55" s="34" t="s">
        <v>26</v>
      </c>
      <c r="D55" s="9">
        <v>7.8</v>
      </c>
      <c r="E55" s="10">
        <v>0</v>
      </c>
      <c r="F55" s="10">
        <f>+D55*E55</f>
        <v>0</v>
      </c>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row>
    <row r="56" spans="1:92" s="1" customFormat="1">
      <c r="A56" s="26" t="s">
        <v>1</v>
      </c>
      <c r="B56" s="8" t="s">
        <v>225</v>
      </c>
      <c r="C56" s="34" t="s">
        <v>11</v>
      </c>
      <c r="D56" s="9">
        <f>5*3.2+5*0.8+2.5</f>
        <v>22.5</v>
      </c>
      <c r="E56" s="10">
        <v>0</v>
      </c>
      <c r="F56" s="10">
        <f>+D56*E56</f>
        <v>0</v>
      </c>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row>
    <row r="57" spans="1:92" s="1" customFormat="1">
      <c r="A57" s="26"/>
      <c r="B57" s="8"/>
      <c r="C57" s="34"/>
      <c r="D57" s="9"/>
      <c r="E57" s="10"/>
      <c r="F57" s="10"/>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row>
    <row r="58" spans="1:92" s="1" customFormat="1">
      <c r="A58" s="26"/>
      <c r="B58" s="8"/>
      <c r="C58" s="34"/>
      <c r="D58" s="9"/>
      <c r="E58" s="10"/>
      <c r="F58" s="10"/>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row>
    <row r="59" spans="1:92" s="1" customFormat="1" ht="66" customHeight="1">
      <c r="A59" s="26" t="s">
        <v>19</v>
      </c>
      <c r="B59" s="8" t="s">
        <v>226</v>
      </c>
      <c r="C59" s="34"/>
      <c r="D59" s="9"/>
      <c r="E59" s="10"/>
      <c r="F59" s="10"/>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row>
    <row r="60" spans="1:92" s="1" customFormat="1">
      <c r="A60" s="26"/>
      <c r="B60" s="8"/>
      <c r="C60" s="34"/>
      <c r="D60" s="9"/>
      <c r="E60" s="10"/>
      <c r="F60" s="10"/>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row>
    <row r="61" spans="1:92" s="1" customFormat="1">
      <c r="A61" s="26" t="s">
        <v>0</v>
      </c>
      <c r="B61" s="8" t="s">
        <v>227</v>
      </c>
      <c r="C61" s="34" t="s">
        <v>26</v>
      </c>
      <c r="D61" s="9">
        <v>5.6</v>
      </c>
      <c r="E61" s="10">
        <v>0</v>
      </c>
      <c r="F61" s="10">
        <f>+D61*E61</f>
        <v>0</v>
      </c>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row>
    <row r="62" spans="1:92" s="1" customFormat="1">
      <c r="A62" s="26" t="s">
        <v>1</v>
      </c>
      <c r="B62" s="8" t="s">
        <v>225</v>
      </c>
      <c r="C62" s="34" t="s">
        <v>11</v>
      </c>
      <c r="D62" s="9">
        <v>27.6</v>
      </c>
      <c r="E62" s="10">
        <v>0</v>
      </c>
      <c r="F62" s="10">
        <f>+D62*E62</f>
        <v>0</v>
      </c>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row>
    <row r="63" spans="1:92" s="1" customFormat="1">
      <c r="A63" s="26"/>
      <c r="B63" s="8"/>
      <c r="C63" s="34"/>
      <c r="D63" s="9"/>
      <c r="E63" s="10"/>
      <c r="F63" s="10"/>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row>
    <row r="64" spans="1:92" s="1" customFormat="1">
      <c r="A64" s="26"/>
      <c r="B64" s="8"/>
      <c r="C64" s="34"/>
      <c r="D64" s="9"/>
      <c r="E64" s="10"/>
      <c r="F64" s="10"/>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row>
    <row r="65" spans="1:92" s="1" customFormat="1" ht="53.25" customHeight="1">
      <c r="A65" s="26" t="s">
        <v>20</v>
      </c>
      <c r="B65" s="8" t="s">
        <v>233</v>
      </c>
      <c r="C65" s="34" t="s">
        <v>23</v>
      </c>
      <c r="D65" s="9">
        <v>6</v>
      </c>
      <c r="E65" s="10">
        <v>0</v>
      </c>
      <c r="F65" s="10">
        <f>+D65*E65</f>
        <v>0</v>
      </c>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row>
    <row r="66" spans="1:92" s="1" customFormat="1">
      <c r="A66" s="26"/>
      <c r="B66" s="8"/>
      <c r="C66" s="34"/>
      <c r="D66" s="9"/>
      <c r="E66" s="10"/>
      <c r="F66" s="10"/>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row>
    <row r="67" spans="1:92" s="1" customFormat="1">
      <c r="A67" s="26"/>
      <c r="B67" s="8"/>
      <c r="C67" s="34"/>
      <c r="D67" s="9"/>
      <c r="E67" s="10"/>
      <c r="F67" s="10"/>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row>
    <row r="68" spans="1:92" s="1" customFormat="1" ht="25.5">
      <c r="A68" s="26" t="s">
        <v>21</v>
      </c>
      <c r="B68" s="8" t="s">
        <v>74</v>
      </c>
      <c r="C68" s="34"/>
      <c r="D68" s="9"/>
      <c r="E68" s="10"/>
      <c r="F68" s="10"/>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row>
    <row r="69" spans="1:92" s="1" customFormat="1">
      <c r="A69" s="26"/>
      <c r="B69" s="8"/>
      <c r="C69" s="34"/>
      <c r="D69" s="9"/>
      <c r="E69" s="10"/>
      <c r="F69" s="10"/>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row>
    <row r="70" spans="1:92" s="1" customFormat="1">
      <c r="A70" s="26" t="s">
        <v>0</v>
      </c>
      <c r="B70" s="8" t="s">
        <v>227</v>
      </c>
      <c r="C70" s="34" t="s">
        <v>26</v>
      </c>
      <c r="D70" s="9">
        <v>0.7</v>
      </c>
      <c r="E70" s="10">
        <v>0</v>
      </c>
      <c r="F70" s="10">
        <f>+D70*E70</f>
        <v>0</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row>
    <row r="71" spans="1:92" s="1" customFormat="1">
      <c r="A71" s="26" t="s">
        <v>1</v>
      </c>
      <c r="B71" s="8" t="s">
        <v>228</v>
      </c>
      <c r="C71" s="34" t="s">
        <v>16</v>
      </c>
      <c r="D71" s="9">
        <v>12.8</v>
      </c>
      <c r="E71" s="10">
        <v>0</v>
      </c>
      <c r="F71" s="10">
        <f>+D71*E71</f>
        <v>0</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row>
    <row r="72" spans="1:92" s="1" customFormat="1">
      <c r="A72" s="26"/>
      <c r="B72" s="8"/>
      <c r="C72" s="34"/>
      <c r="D72" s="9"/>
      <c r="E72" s="10"/>
      <c r="F72" s="10"/>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row>
    <row r="73" spans="1:92" s="1" customFormat="1">
      <c r="A73" s="26"/>
      <c r="B73" s="8"/>
      <c r="C73" s="34"/>
      <c r="D73" s="9"/>
      <c r="E73" s="10"/>
      <c r="F73" s="10"/>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row>
    <row r="74" spans="1:92" s="1" customFormat="1" ht="28.5" customHeight="1">
      <c r="A74" s="26" t="s">
        <v>22</v>
      </c>
      <c r="B74" s="8" t="s">
        <v>78</v>
      </c>
      <c r="C74" s="34"/>
      <c r="D74" s="9"/>
      <c r="E74" s="10"/>
      <c r="F74" s="10"/>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row>
    <row r="75" spans="1:92" s="1" customFormat="1">
      <c r="A75" s="26"/>
      <c r="B75" s="8"/>
      <c r="C75" s="34"/>
      <c r="D75" s="9"/>
      <c r="E75" s="10"/>
      <c r="F75" s="10"/>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row>
    <row r="76" spans="1:92" s="1" customFormat="1">
      <c r="A76" s="26" t="s">
        <v>0</v>
      </c>
      <c r="B76" s="8" t="s">
        <v>75</v>
      </c>
      <c r="C76" s="34" t="s">
        <v>27</v>
      </c>
      <c r="D76" s="9">
        <v>980</v>
      </c>
      <c r="E76" s="10">
        <v>0</v>
      </c>
      <c r="F76" s="10">
        <f>+D76*E76</f>
        <v>0</v>
      </c>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row>
    <row r="77" spans="1:92" s="1" customFormat="1">
      <c r="A77" s="26" t="s">
        <v>1</v>
      </c>
      <c r="B77" s="8" t="s">
        <v>77</v>
      </c>
      <c r="C77" s="34" t="s">
        <v>27</v>
      </c>
      <c r="D77" s="9">
        <v>2360</v>
      </c>
      <c r="E77" s="10">
        <v>0</v>
      </c>
      <c r="F77" s="10">
        <f>+D77*E77</f>
        <v>0</v>
      </c>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row>
    <row r="78" spans="1:92" s="1" customFormat="1">
      <c r="A78" s="26" t="s">
        <v>2</v>
      </c>
      <c r="B78" s="8" t="s">
        <v>76</v>
      </c>
      <c r="C78" s="34" t="s">
        <v>27</v>
      </c>
      <c r="D78" s="9">
        <v>570</v>
      </c>
      <c r="E78" s="10">
        <v>0</v>
      </c>
      <c r="F78" s="10">
        <f>+D78*E78</f>
        <v>0</v>
      </c>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row>
    <row r="79" spans="1:92" s="1" customFormat="1">
      <c r="A79" s="26"/>
      <c r="B79" s="8"/>
      <c r="C79" s="34"/>
      <c r="D79" s="9"/>
      <c r="E79" s="10"/>
      <c r="F79" s="10"/>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row>
    <row r="80" spans="1:92" s="1" customFormat="1">
      <c r="A80" s="26"/>
      <c r="B80" s="8"/>
      <c r="C80" s="34"/>
      <c r="D80" s="9"/>
      <c r="E80" s="10"/>
      <c r="F80" s="10"/>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row>
    <row r="81" spans="1:92" s="1" customFormat="1" ht="39.75" customHeight="1">
      <c r="A81" s="26" t="s">
        <v>25</v>
      </c>
      <c r="B81" s="8" t="s">
        <v>229</v>
      </c>
      <c r="C81" s="34"/>
      <c r="D81" s="9"/>
      <c r="E81" s="10"/>
      <c r="F81" s="10"/>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row>
    <row r="82" spans="1:92" s="1" customFormat="1">
      <c r="A82" s="26"/>
      <c r="B82" s="8"/>
      <c r="C82" s="34"/>
      <c r="D82" s="9"/>
      <c r="E82" s="10"/>
      <c r="F82" s="10"/>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row>
    <row r="83" spans="1:92" s="1" customFormat="1" ht="63.75">
      <c r="A83" s="26" t="s">
        <v>0</v>
      </c>
      <c r="B83" s="8" t="s">
        <v>79</v>
      </c>
      <c r="C83" s="34" t="s">
        <v>11</v>
      </c>
      <c r="D83" s="9">
        <v>21.5</v>
      </c>
      <c r="E83" s="10">
        <v>0</v>
      </c>
      <c r="F83" s="10">
        <f>+D83*E83</f>
        <v>0</v>
      </c>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row>
    <row r="84" spans="1:92" s="1" customFormat="1" ht="51">
      <c r="A84" s="26" t="s">
        <v>1</v>
      </c>
      <c r="B84" s="8" t="s">
        <v>230</v>
      </c>
      <c r="C84" s="34" t="s">
        <v>11</v>
      </c>
      <c r="D84" s="9">
        <v>4.5</v>
      </c>
      <c r="E84" s="10">
        <v>0</v>
      </c>
      <c r="F84" s="10">
        <f>+D84*E84</f>
        <v>0</v>
      </c>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row>
    <row r="85" spans="1:92" s="1" customFormat="1">
      <c r="A85" s="26"/>
      <c r="B85" s="8"/>
      <c r="C85" s="34"/>
      <c r="D85" s="9"/>
      <c r="E85" s="10"/>
      <c r="F85" s="10"/>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row>
    <row r="86" spans="1:92" s="1" customFormat="1" ht="17.25" thickBot="1">
      <c r="A86" s="210"/>
      <c r="B86" s="186" t="s">
        <v>29</v>
      </c>
      <c r="C86" s="192"/>
      <c r="D86" s="172"/>
      <c r="E86" s="193" t="s">
        <v>221</v>
      </c>
      <c r="F86" s="193">
        <f>SUM(F11:F85)</f>
        <v>0</v>
      </c>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row>
    <row r="87" spans="1:92" s="1" customFormat="1" ht="13.5" thickTop="1">
      <c r="A87" s="26"/>
      <c r="B87" s="8"/>
      <c r="C87" s="34"/>
      <c r="D87" s="9"/>
      <c r="E87" s="10"/>
      <c r="F87" s="10"/>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row>
    <row r="88" spans="1:92" s="1" customFormat="1">
      <c r="A88" s="26"/>
      <c r="B88" s="8"/>
      <c r="C88" s="34"/>
      <c r="D88" s="9"/>
      <c r="E88" s="10"/>
      <c r="F88" s="10"/>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row>
    <row r="89" spans="1:92" s="13" customFormat="1" ht="16.5" thickBot="1">
      <c r="A89" s="189" t="s">
        <v>32</v>
      </c>
      <c r="B89" s="186" t="s">
        <v>36</v>
      </c>
      <c r="C89" s="190"/>
      <c r="D89" s="191"/>
      <c r="E89" s="191"/>
      <c r="F89" s="191"/>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row>
    <row r="90" spans="1:92" s="1" customFormat="1" ht="13.5" thickTop="1">
      <c r="A90" s="26"/>
      <c r="B90" s="8"/>
      <c r="C90" s="34"/>
      <c r="D90" s="9"/>
      <c r="E90" s="10"/>
      <c r="F90" s="10"/>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row>
    <row r="91" spans="1:92" s="1" customFormat="1">
      <c r="A91" s="26"/>
      <c r="B91" s="8"/>
      <c r="C91" s="34"/>
      <c r="D91" s="9"/>
      <c r="E91" s="10"/>
      <c r="F91" s="10"/>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row>
    <row r="92" spans="1:92" s="1" customFormat="1" ht="54" customHeight="1">
      <c r="A92" s="26" t="s">
        <v>7</v>
      </c>
      <c r="B92" s="8" t="s">
        <v>33</v>
      </c>
      <c r="C92" s="34"/>
      <c r="D92" s="9"/>
      <c r="E92" s="10"/>
      <c r="F92" s="10"/>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row>
    <row r="93" spans="1:92" s="1" customFormat="1">
      <c r="A93" s="26"/>
      <c r="B93" s="8"/>
      <c r="C93" s="34"/>
      <c r="D93" s="9"/>
      <c r="E93" s="10"/>
      <c r="F93" s="10"/>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row>
    <row r="94" spans="1:92" s="1" customFormat="1" ht="15.75" customHeight="1">
      <c r="A94" s="26" t="s">
        <v>0</v>
      </c>
      <c r="B94" s="8" t="s">
        <v>34</v>
      </c>
      <c r="C94" s="34"/>
      <c r="D94" s="9"/>
      <c r="E94" s="10"/>
      <c r="F94" s="10"/>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row>
    <row r="95" spans="1:92" s="1" customFormat="1" ht="12.75" customHeight="1">
      <c r="A95" s="26" t="s">
        <v>70</v>
      </c>
      <c r="B95" s="8" t="s">
        <v>80</v>
      </c>
      <c r="C95" s="34"/>
      <c r="D95" s="9"/>
      <c r="E95" s="10"/>
      <c r="F95" s="10"/>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row>
    <row r="96" spans="1:92" s="1" customFormat="1" ht="25.5">
      <c r="A96" s="26" t="s">
        <v>70</v>
      </c>
      <c r="B96" s="8" t="s">
        <v>81</v>
      </c>
      <c r="C96" s="34"/>
      <c r="D96" s="9"/>
      <c r="E96" s="10"/>
      <c r="F96" s="10"/>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row>
    <row r="97" spans="1:92" s="1" customFormat="1" ht="12.75" customHeight="1">
      <c r="A97" s="26" t="s">
        <v>70</v>
      </c>
      <c r="B97" s="8" t="s">
        <v>82</v>
      </c>
      <c r="C97" s="34"/>
      <c r="D97" s="9"/>
      <c r="E97" s="10"/>
      <c r="F97" s="10"/>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row>
    <row r="98" spans="1:92" s="1" customFormat="1" ht="12.75" customHeight="1">
      <c r="A98" s="26"/>
      <c r="B98" s="8"/>
      <c r="C98" s="34" t="s">
        <v>11</v>
      </c>
      <c r="D98" s="9">
        <v>13.4</v>
      </c>
      <c r="E98" s="10"/>
      <c r="F98" s="10">
        <f>+D98*E98</f>
        <v>0</v>
      </c>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row>
    <row r="99" spans="1:92" s="1" customFormat="1">
      <c r="A99" s="26"/>
      <c r="B99" s="8"/>
      <c r="C99" s="34"/>
      <c r="D99" s="9"/>
      <c r="E99" s="10"/>
      <c r="F99" s="10"/>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row>
    <row r="100" spans="1:92" s="1" customFormat="1" ht="25.5">
      <c r="A100" s="26" t="s">
        <v>1</v>
      </c>
      <c r="B100" s="36" t="s">
        <v>35</v>
      </c>
      <c r="C100" s="34"/>
      <c r="D100" s="9"/>
      <c r="E100" s="10"/>
      <c r="F100" s="10"/>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row>
    <row r="101" spans="1:92" s="1" customFormat="1">
      <c r="A101" s="26" t="s">
        <v>70</v>
      </c>
      <c r="B101" s="8" t="s">
        <v>83</v>
      </c>
      <c r="C101" s="34"/>
      <c r="D101" s="9"/>
      <c r="E101" s="10"/>
      <c r="F101" s="10"/>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row>
    <row r="102" spans="1:92" s="1" customFormat="1" ht="25.5">
      <c r="A102" s="26" t="s">
        <v>70</v>
      </c>
      <c r="B102" s="8" t="s">
        <v>84</v>
      </c>
      <c r="C102" s="34"/>
      <c r="D102" s="9"/>
      <c r="E102" s="10"/>
      <c r="F102" s="10"/>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row>
    <row r="103" spans="1:92" s="1" customFormat="1">
      <c r="A103" s="26"/>
      <c r="B103" s="8"/>
      <c r="C103" s="34" t="s">
        <v>11</v>
      </c>
      <c r="D103" s="9">
        <v>12.5</v>
      </c>
      <c r="E103" s="10"/>
      <c r="F103" s="10">
        <f>+D103*E103</f>
        <v>0</v>
      </c>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row>
    <row r="104" spans="1:92" s="1" customFormat="1">
      <c r="A104" s="26"/>
      <c r="B104" s="8"/>
      <c r="C104" s="34"/>
      <c r="D104" s="9"/>
      <c r="E104" s="10"/>
      <c r="F104" s="10"/>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row>
    <row r="105" spans="1:92" s="1" customFormat="1" ht="25.5">
      <c r="A105" s="26" t="s">
        <v>2</v>
      </c>
      <c r="B105" s="8" t="s">
        <v>85</v>
      </c>
      <c r="C105" s="34"/>
      <c r="D105" s="9"/>
      <c r="E105" s="10"/>
      <c r="F105" s="10"/>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row>
    <row r="106" spans="1:92" s="1" customFormat="1">
      <c r="A106" s="26" t="s">
        <v>70</v>
      </c>
      <c r="B106" s="8" t="s">
        <v>82</v>
      </c>
      <c r="C106" s="34"/>
      <c r="D106" s="9"/>
      <c r="E106" s="10"/>
      <c r="F106" s="10"/>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row>
    <row r="107" spans="1:92" s="1" customFormat="1" ht="25.5">
      <c r="A107" s="26" t="s">
        <v>70</v>
      </c>
      <c r="B107" s="8" t="s">
        <v>86</v>
      </c>
      <c r="C107" s="34"/>
      <c r="D107" s="9"/>
      <c r="E107" s="10"/>
      <c r="F107" s="10"/>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row>
    <row r="108" spans="1:92" s="1" customFormat="1">
      <c r="A108" s="26"/>
      <c r="B108" s="8"/>
      <c r="C108" s="34" t="s">
        <v>11</v>
      </c>
      <c r="D108" s="9">
        <v>8.4</v>
      </c>
      <c r="E108" s="10"/>
      <c r="F108" s="10">
        <f>+D108*E108</f>
        <v>0</v>
      </c>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row>
    <row r="109" spans="1:92" s="1" customFormat="1">
      <c r="A109" s="26"/>
      <c r="B109" s="8"/>
      <c r="C109" s="34"/>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row>
    <row r="110" spans="1:92" s="1" customFormat="1">
      <c r="A110" s="26"/>
      <c r="B110" s="8"/>
      <c r="C110" s="34"/>
      <c r="D110" s="9"/>
      <c r="E110" s="10"/>
      <c r="F110" s="10"/>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row>
    <row r="111" spans="1:92" s="1" customFormat="1" ht="38.25">
      <c r="A111" s="26" t="s">
        <v>8</v>
      </c>
      <c r="B111" s="8" t="s">
        <v>87</v>
      </c>
      <c r="C111" s="34" t="s">
        <v>4</v>
      </c>
      <c r="D111" s="9">
        <v>1</v>
      </c>
      <c r="E111" s="10"/>
      <c r="F111" s="10">
        <f>+D111*E111</f>
        <v>0</v>
      </c>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row>
    <row r="112" spans="1:92" s="1" customFormat="1">
      <c r="A112" s="26"/>
      <c r="B112" s="8"/>
      <c r="C112" s="34"/>
      <c r="D112" s="9"/>
      <c r="E112" s="10"/>
      <c r="F112" s="10"/>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row>
    <row r="113" spans="1:92" s="1" customFormat="1">
      <c r="A113" s="26"/>
      <c r="B113" s="8"/>
      <c r="C113" s="34"/>
      <c r="D113" s="9"/>
      <c r="E113" s="10"/>
      <c r="F113" s="10" t="s">
        <v>50</v>
      </c>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row>
    <row r="114" spans="1:92" s="1" customFormat="1" ht="17.25" thickBot="1">
      <c r="A114" s="210"/>
      <c r="B114" s="186" t="s">
        <v>36</v>
      </c>
      <c r="C114" s="192"/>
      <c r="D114" s="172"/>
      <c r="E114" s="193" t="s">
        <v>234</v>
      </c>
      <c r="F114" s="193">
        <f>SUM(F92:F111)</f>
        <v>0</v>
      </c>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row>
    <row r="115" spans="1:92" s="1" customFormat="1" ht="13.5" thickTop="1">
      <c r="A115" s="26"/>
      <c r="B115" s="8"/>
      <c r="C115" s="34"/>
      <c r="D115" s="9"/>
      <c r="E115" s="10"/>
      <c r="F115" s="10"/>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row>
    <row r="116" spans="1:92" s="1" customFormat="1">
      <c r="A116" s="26"/>
      <c r="B116" s="8"/>
      <c r="C116" s="34"/>
      <c r="D116" s="9"/>
      <c r="E116" s="10"/>
      <c r="F116" s="10"/>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row>
    <row r="117" spans="1:92" s="13" customFormat="1" ht="16.5" thickBot="1">
      <c r="A117" s="189" t="s">
        <v>38</v>
      </c>
      <c r="B117" s="186" t="s">
        <v>37</v>
      </c>
      <c r="C117" s="190"/>
      <c r="D117" s="191"/>
      <c r="E117" s="191"/>
      <c r="F117" s="191"/>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row>
    <row r="118" spans="1:92" s="1" customFormat="1" ht="13.5" thickTop="1">
      <c r="A118" s="26"/>
      <c r="B118" s="8"/>
      <c r="C118" s="34"/>
      <c r="D118" s="9"/>
      <c r="E118" s="10"/>
      <c r="F118" s="10"/>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row>
    <row r="119" spans="1:92" s="1" customFormat="1">
      <c r="A119" s="26"/>
      <c r="B119" s="8"/>
      <c r="C119" s="34"/>
      <c r="D119" s="9"/>
      <c r="E119" s="10"/>
      <c r="F119" s="10"/>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row>
    <row r="120" spans="1:92" s="1" customFormat="1" ht="66.75" customHeight="1">
      <c r="A120" s="26" t="s">
        <v>7</v>
      </c>
      <c r="B120" s="8" t="s">
        <v>88</v>
      </c>
      <c r="C120" s="34" t="s">
        <v>16</v>
      </c>
      <c r="D120" s="9">
        <v>15.5</v>
      </c>
      <c r="E120" s="10"/>
      <c r="F120" s="10">
        <f>+D120*E120</f>
        <v>0</v>
      </c>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row>
    <row r="121" spans="1:92" s="1" customFormat="1">
      <c r="A121" s="26"/>
      <c r="B121" s="8"/>
      <c r="C121" s="34"/>
      <c r="D121" s="9"/>
      <c r="E121" s="10"/>
      <c r="F121" s="10"/>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row>
    <row r="122" spans="1:92" s="1" customFormat="1">
      <c r="A122" s="26"/>
      <c r="B122" s="8"/>
      <c r="C122" s="34"/>
      <c r="D122" s="9"/>
      <c r="E122" s="10"/>
      <c r="F122" s="10"/>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row>
    <row r="123" spans="1:92" s="1" customFormat="1" ht="51">
      <c r="A123" s="26" t="s">
        <v>8</v>
      </c>
      <c r="B123" s="8" t="s">
        <v>89</v>
      </c>
      <c r="C123" s="34" t="s">
        <v>16</v>
      </c>
      <c r="D123" s="9">
        <v>3.8</v>
      </c>
      <c r="E123" s="10"/>
      <c r="F123" s="10">
        <f>+D123*E123</f>
        <v>0</v>
      </c>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row>
    <row r="124" spans="1:92" s="1" customFormat="1">
      <c r="A124" s="26"/>
      <c r="B124" s="8"/>
      <c r="C124" s="34"/>
      <c r="D124" s="9"/>
      <c r="E124" s="10"/>
      <c r="F124" s="10"/>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row>
    <row r="125" spans="1:92" s="1" customFormat="1">
      <c r="A125" s="26"/>
      <c r="B125" s="8"/>
      <c r="C125" s="34"/>
      <c r="D125" s="9"/>
      <c r="E125" s="10"/>
      <c r="F125" s="10"/>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row>
    <row r="126" spans="1:92" s="1" customFormat="1" ht="63.75">
      <c r="A126" s="26" t="s">
        <v>9</v>
      </c>
      <c r="B126" s="8" t="s">
        <v>90</v>
      </c>
      <c r="C126" s="34"/>
      <c r="D126" s="9"/>
      <c r="E126" s="10"/>
      <c r="F126" s="10" t="s">
        <v>50</v>
      </c>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row>
    <row r="127" spans="1:92" s="1" customFormat="1">
      <c r="A127" s="26"/>
      <c r="B127" s="8"/>
      <c r="C127" s="34"/>
      <c r="D127" s="9"/>
      <c r="E127" s="10"/>
      <c r="F127" s="10"/>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row>
    <row r="128" spans="1:92" s="1" customFormat="1">
      <c r="A128" s="26" t="s">
        <v>0</v>
      </c>
      <c r="B128" s="8" t="s">
        <v>91</v>
      </c>
      <c r="C128" s="34" t="s">
        <v>11</v>
      </c>
      <c r="D128" s="9">
        <v>12.3</v>
      </c>
      <c r="E128" s="10"/>
      <c r="F128" s="10">
        <f>+D128*E128</f>
        <v>0</v>
      </c>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row>
    <row r="129" spans="1:92" s="1" customFormat="1">
      <c r="A129" s="26" t="s">
        <v>1</v>
      </c>
      <c r="B129" s="8" t="s">
        <v>92</v>
      </c>
      <c r="C129" s="34" t="s">
        <v>11</v>
      </c>
      <c r="D129" s="9">
        <v>4.2</v>
      </c>
      <c r="E129" s="10"/>
      <c r="F129" s="10">
        <f>+D129*E129</f>
        <v>0</v>
      </c>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row>
    <row r="130" spans="1:92" s="1" customFormat="1" ht="25.5">
      <c r="A130" s="26" t="s">
        <v>2</v>
      </c>
      <c r="B130" s="8" t="s">
        <v>93</v>
      </c>
      <c r="C130" s="34" t="s">
        <v>11</v>
      </c>
      <c r="D130" s="9">
        <v>5.2</v>
      </c>
      <c r="E130" s="10"/>
      <c r="F130" s="10">
        <f>+D130*E130</f>
        <v>0</v>
      </c>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row>
    <row r="131" spans="1:92" s="1" customFormat="1">
      <c r="A131" s="26"/>
      <c r="B131" s="8"/>
      <c r="C131" s="34"/>
      <c r="D131" s="9"/>
      <c r="E131" s="10"/>
      <c r="F131" s="10"/>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row>
    <row r="132" spans="1:92" s="1" customFormat="1">
      <c r="A132" s="26"/>
      <c r="B132" s="8"/>
      <c r="C132" s="34"/>
      <c r="D132" s="9"/>
      <c r="E132" s="10"/>
      <c r="F132" s="10"/>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row>
    <row r="133" spans="1:92" s="1" customFormat="1" ht="39" customHeight="1">
      <c r="A133" s="26" t="s">
        <v>10</v>
      </c>
      <c r="B133" s="8" t="s">
        <v>94</v>
      </c>
      <c r="C133" s="34" t="s">
        <v>11</v>
      </c>
      <c r="D133" s="9">
        <v>21.5</v>
      </c>
      <c r="E133" s="10"/>
      <c r="F133" s="10">
        <f>+D133*E133</f>
        <v>0</v>
      </c>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row>
    <row r="134" spans="1:92" s="1" customFormat="1">
      <c r="A134" s="26"/>
      <c r="B134" s="8"/>
      <c r="C134" s="34"/>
      <c r="D134" s="9"/>
      <c r="E134" s="10"/>
      <c r="F134" s="10"/>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row>
    <row r="135" spans="1:92" s="1" customFormat="1">
      <c r="A135" s="26"/>
      <c r="B135" s="8"/>
      <c r="C135" s="34"/>
      <c r="D135" s="9"/>
      <c r="E135" s="10"/>
      <c r="F135" s="10"/>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row>
    <row r="136" spans="1:92" s="25" customFormat="1" ht="17.25" thickBot="1">
      <c r="A136" s="209"/>
      <c r="B136" s="199" t="s">
        <v>37</v>
      </c>
      <c r="C136" s="200"/>
      <c r="D136" s="201"/>
      <c r="E136" s="202" t="s">
        <v>221</v>
      </c>
      <c r="F136" s="202">
        <f>SUM(F119:F134)</f>
        <v>0</v>
      </c>
      <c r="G136" s="203"/>
      <c r="H136" s="203"/>
      <c r="I136" s="203"/>
      <c r="J136" s="203"/>
      <c r="K136" s="203"/>
      <c r="L136" s="203"/>
      <c r="M136" s="203"/>
      <c r="N136" s="203"/>
      <c r="O136" s="203"/>
      <c r="P136" s="203"/>
      <c r="Q136" s="203"/>
      <c r="R136" s="203"/>
      <c r="S136" s="203"/>
      <c r="T136" s="203"/>
      <c r="U136" s="203"/>
      <c r="V136" s="203"/>
      <c r="W136" s="203"/>
      <c r="X136" s="203"/>
      <c r="Y136" s="203"/>
      <c r="Z136" s="203"/>
      <c r="AA136" s="203"/>
      <c r="AB136" s="203"/>
      <c r="AC136" s="203"/>
      <c r="AD136" s="203"/>
      <c r="AE136" s="203"/>
      <c r="AF136" s="203"/>
      <c r="AG136" s="203"/>
      <c r="AH136" s="203"/>
      <c r="AI136" s="203"/>
      <c r="AJ136" s="203"/>
      <c r="AK136" s="203"/>
      <c r="AL136" s="203"/>
      <c r="AM136" s="203"/>
      <c r="AN136" s="203"/>
      <c r="AO136" s="203"/>
      <c r="AP136" s="203"/>
      <c r="AQ136" s="203"/>
      <c r="AR136" s="203"/>
      <c r="AS136" s="203"/>
      <c r="AT136" s="203"/>
      <c r="AU136" s="203"/>
      <c r="AV136" s="203"/>
      <c r="AW136" s="203"/>
      <c r="AX136" s="203"/>
      <c r="AY136" s="203"/>
      <c r="AZ136" s="203"/>
      <c r="BA136" s="203"/>
      <c r="BB136" s="203"/>
      <c r="BC136" s="203"/>
      <c r="BD136" s="203"/>
      <c r="BE136" s="203"/>
      <c r="BF136" s="203"/>
      <c r="BG136" s="203"/>
      <c r="BH136" s="203"/>
      <c r="BI136" s="203"/>
      <c r="BJ136" s="203"/>
      <c r="BK136" s="203"/>
      <c r="BL136" s="203"/>
      <c r="BM136" s="203"/>
      <c r="BN136" s="203"/>
      <c r="BO136" s="203"/>
      <c r="BP136" s="203"/>
      <c r="BQ136" s="203"/>
      <c r="BR136" s="203"/>
      <c r="BS136" s="203"/>
      <c r="BT136" s="203"/>
      <c r="BU136" s="203"/>
      <c r="BV136" s="203"/>
      <c r="BW136" s="203"/>
      <c r="BX136" s="203"/>
      <c r="BY136" s="203"/>
      <c r="BZ136" s="203"/>
      <c r="CA136" s="203"/>
      <c r="CB136" s="203"/>
      <c r="CC136" s="203"/>
      <c r="CD136" s="203"/>
      <c r="CE136" s="203"/>
      <c r="CF136" s="203"/>
      <c r="CG136" s="203"/>
      <c r="CH136" s="203"/>
      <c r="CI136" s="203"/>
      <c r="CJ136" s="203"/>
      <c r="CK136" s="203"/>
      <c r="CL136" s="203"/>
      <c r="CM136" s="203"/>
      <c r="CN136" s="203"/>
    </row>
    <row r="137" spans="1:92" s="1" customFormat="1" ht="13.5" thickTop="1">
      <c r="A137" s="26"/>
      <c r="B137" s="8"/>
      <c r="C137" s="34"/>
      <c r="D137" s="9"/>
      <c r="E137" s="10"/>
      <c r="F137" s="10"/>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row>
    <row r="138" spans="1:92" s="1" customFormat="1">
      <c r="A138" s="26"/>
      <c r="B138" s="8"/>
      <c r="C138" s="34"/>
      <c r="D138" s="9"/>
      <c r="E138" s="10"/>
      <c r="F138" s="10"/>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row>
    <row r="139" spans="1:92" s="24" customFormat="1" ht="16.5" thickBot="1">
      <c r="A139" s="204" t="s">
        <v>40</v>
      </c>
      <c r="B139" s="199" t="s">
        <v>39</v>
      </c>
      <c r="C139" s="205"/>
      <c r="D139" s="206"/>
      <c r="E139" s="206"/>
      <c r="F139" s="206"/>
      <c r="G139" s="207"/>
      <c r="H139" s="207"/>
      <c r="I139" s="207"/>
      <c r="J139" s="207"/>
      <c r="K139" s="207"/>
      <c r="L139" s="207"/>
      <c r="M139" s="207"/>
      <c r="N139" s="207"/>
      <c r="O139" s="207"/>
      <c r="P139" s="207"/>
      <c r="Q139" s="207"/>
      <c r="R139" s="207"/>
      <c r="S139" s="207"/>
      <c r="T139" s="207"/>
      <c r="U139" s="207"/>
      <c r="V139" s="207"/>
      <c r="W139" s="207"/>
      <c r="X139" s="207"/>
      <c r="Y139" s="207"/>
      <c r="Z139" s="207"/>
      <c r="AA139" s="207"/>
      <c r="AB139" s="207"/>
      <c r="AC139" s="207"/>
      <c r="AD139" s="207"/>
      <c r="AE139" s="207"/>
      <c r="AF139" s="207"/>
      <c r="AG139" s="207"/>
      <c r="AH139" s="207"/>
      <c r="AI139" s="207"/>
      <c r="AJ139" s="207"/>
      <c r="AK139" s="207"/>
      <c r="AL139" s="207"/>
      <c r="AM139" s="207"/>
      <c r="AN139" s="207"/>
      <c r="AO139" s="207"/>
      <c r="AP139" s="207"/>
      <c r="AQ139" s="207"/>
      <c r="AR139" s="207"/>
      <c r="AS139" s="207"/>
      <c r="AT139" s="207"/>
      <c r="AU139" s="207"/>
      <c r="AV139" s="207"/>
      <c r="AW139" s="207"/>
      <c r="AX139" s="207"/>
      <c r="AY139" s="207"/>
      <c r="AZ139" s="207"/>
      <c r="BA139" s="207"/>
      <c r="BB139" s="207"/>
      <c r="BC139" s="207"/>
      <c r="BD139" s="207"/>
      <c r="BE139" s="207"/>
      <c r="BF139" s="207"/>
      <c r="BG139" s="207"/>
      <c r="BH139" s="207"/>
      <c r="BI139" s="207"/>
      <c r="BJ139" s="207"/>
      <c r="BK139" s="207"/>
      <c r="BL139" s="207"/>
      <c r="BM139" s="207"/>
      <c r="BN139" s="207"/>
      <c r="BO139" s="207"/>
      <c r="BP139" s="207"/>
      <c r="BQ139" s="207"/>
      <c r="BR139" s="207"/>
      <c r="BS139" s="207"/>
      <c r="BT139" s="207"/>
      <c r="BU139" s="207"/>
      <c r="BV139" s="207"/>
      <c r="BW139" s="207"/>
      <c r="BX139" s="207"/>
      <c r="BY139" s="207"/>
      <c r="BZ139" s="207"/>
      <c r="CA139" s="207"/>
      <c r="CB139" s="207"/>
      <c r="CC139" s="207"/>
      <c r="CD139" s="207"/>
      <c r="CE139" s="207"/>
      <c r="CF139" s="207"/>
      <c r="CG139" s="207"/>
      <c r="CH139" s="207"/>
      <c r="CI139" s="207"/>
      <c r="CJ139" s="207"/>
      <c r="CK139" s="207"/>
      <c r="CL139" s="207"/>
      <c r="CM139" s="207"/>
      <c r="CN139" s="207"/>
    </row>
    <row r="140" spans="1:92" s="1" customFormat="1" ht="13.5" thickTop="1">
      <c r="A140" s="26"/>
      <c r="B140" s="8"/>
      <c r="C140" s="34"/>
      <c r="D140" s="9"/>
      <c r="E140" s="10"/>
      <c r="F140" s="10"/>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row>
    <row r="141" spans="1:92" s="1" customFormat="1" ht="76.5">
      <c r="A141" s="26" t="s">
        <v>7</v>
      </c>
      <c r="B141" s="8" t="s">
        <v>95</v>
      </c>
      <c r="C141" s="34" t="s">
        <v>23</v>
      </c>
      <c r="D141" s="9">
        <v>33</v>
      </c>
      <c r="E141" s="10"/>
      <c r="F141" s="10">
        <f>+D141*E141</f>
        <v>0</v>
      </c>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row>
    <row r="142" spans="1:92" s="1" customFormat="1">
      <c r="A142" s="26"/>
      <c r="B142" s="8"/>
      <c r="C142" s="34"/>
      <c r="D142" s="9"/>
      <c r="E142" s="10"/>
      <c r="F142" s="10"/>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row>
    <row r="143" spans="1:92" s="1" customFormat="1">
      <c r="A143" s="26"/>
      <c r="B143" s="8"/>
      <c r="C143" s="34"/>
      <c r="D143" s="9"/>
      <c r="E143" s="10"/>
      <c r="F143" s="10"/>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row>
    <row r="144" spans="1:92" s="1" customFormat="1" ht="38.25">
      <c r="A144" s="26" t="s">
        <v>8</v>
      </c>
      <c r="B144" s="8" t="s">
        <v>96</v>
      </c>
      <c r="C144" s="34" t="s">
        <v>16</v>
      </c>
      <c r="D144" s="9">
        <v>22.6</v>
      </c>
      <c r="E144" s="10"/>
      <c r="F144" s="10">
        <f>+D144*E144</f>
        <v>0</v>
      </c>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row>
    <row r="145" spans="1:92" s="1" customFormat="1">
      <c r="A145" s="26"/>
      <c r="B145" s="8"/>
      <c r="C145" s="34"/>
      <c r="D145" s="9"/>
      <c r="E145" s="10"/>
      <c r="F145" s="10"/>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row>
    <row r="146" spans="1:92" s="1" customFormat="1">
      <c r="A146" s="26"/>
      <c r="B146" s="8"/>
      <c r="C146" s="34"/>
      <c r="D146" s="9"/>
      <c r="E146" s="10"/>
      <c r="F146" s="10"/>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row>
    <row r="147" spans="1:92" s="1" customFormat="1" ht="25.5">
      <c r="A147" s="26" t="s">
        <v>9</v>
      </c>
      <c r="B147" s="8" t="s">
        <v>97</v>
      </c>
      <c r="C147" s="34" t="s">
        <v>16</v>
      </c>
      <c r="D147" s="9">
        <v>113</v>
      </c>
      <c r="E147" s="10"/>
      <c r="F147" s="10">
        <f>+D147*E147</f>
        <v>0</v>
      </c>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row>
    <row r="148" spans="1:92" s="1" customFormat="1">
      <c r="A148" s="26"/>
      <c r="B148" s="8"/>
      <c r="C148" s="34"/>
      <c r="D148" s="9"/>
      <c r="E148" s="10"/>
      <c r="F148" s="10"/>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row>
    <row r="149" spans="1:92" s="1" customFormat="1">
      <c r="A149" s="26"/>
      <c r="B149" s="8"/>
      <c r="C149" s="34"/>
      <c r="D149" s="9"/>
      <c r="E149" s="10"/>
      <c r="F149" s="10"/>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row>
    <row r="150" spans="1:92" s="1" customFormat="1" ht="38.25">
      <c r="A150" s="26" t="s">
        <v>10</v>
      </c>
      <c r="B150" s="8" t="s">
        <v>98</v>
      </c>
      <c r="C150" s="34" t="s">
        <v>16</v>
      </c>
      <c r="D150" s="9">
        <v>32.6</v>
      </c>
      <c r="E150" s="10"/>
      <c r="F150" s="10">
        <f>+D150*E150</f>
        <v>0</v>
      </c>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row>
    <row r="151" spans="1:92" s="1" customFormat="1">
      <c r="A151" s="26"/>
      <c r="B151" s="8"/>
      <c r="C151" s="34"/>
      <c r="D151" s="9"/>
      <c r="E151" s="10"/>
      <c r="F151" s="10"/>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row>
    <row r="152" spans="1:92" s="1" customFormat="1">
      <c r="A152" s="26"/>
      <c r="B152" s="8"/>
      <c r="C152" s="34"/>
      <c r="D152" s="9"/>
      <c r="E152" s="10"/>
      <c r="F152" s="10"/>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row>
    <row r="153" spans="1:92" s="1" customFormat="1" ht="89.25">
      <c r="A153" s="26" t="s">
        <v>12</v>
      </c>
      <c r="B153" s="8" t="s">
        <v>99</v>
      </c>
      <c r="C153" s="34"/>
      <c r="D153" s="9"/>
      <c r="E153" s="10"/>
      <c r="F153" s="10"/>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row>
    <row r="154" spans="1:92" s="1" customFormat="1">
      <c r="A154" s="26" t="s">
        <v>57</v>
      </c>
      <c r="B154" s="8" t="s">
        <v>100</v>
      </c>
      <c r="C154" s="34" t="s">
        <v>11</v>
      </c>
      <c r="D154" s="9">
        <v>23.9</v>
      </c>
      <c r="E154" s="10"/>
      <c r="F154" s="10">
        <f>+D154*E154</f>
        <v>0</v>
      </c>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row>
    <row r="155" spans="1:92" s="1" customFormat="1">
      <c r="A155" s="26" t="s">
        <v>57</v>
      </c>
      <c r="B155" s="8" t="s">
        <v>101</v>
      </c>
      <c r="C155" s="34" t="s">
        <v>11</v>
      </c>
      <c r="D155" s="9">
        <v>7.5</v>
      </c>
      <c r="E155" s="10"/>
      <c r="F155" s="10">
        <f>+D155*E155</f>
        <v>0</v>
      </c>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row>
    <row r="156" spans="1:92" s="1" customFormat="1">
      <c r="A156" s="26"/>
      <c r="B156" s="8"/>
      <c r="C156" s="34"/>
      <c r="D156" s="9"/>
      <c r="E156" s="10"/>
      <c r="F156" s="10"/>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row>
    <row r="157" spans="1:92" s="1" customFormat="1">
      <c r="A157" s="26"/>
      <c r="B157" s="8"/>
      <c r="C157" s="34"/>
      <c r="D157" s="9"/>
      <c r="E157" s="10"/>
      <c r="F157" s="10"/>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row>
    <row r="158" spans="1:92" s="1" customFormat="1" ht="51">
      <c r="A158" s="26" t="s">
        <v>13</v>
      </c>
      <c r="B158" s="8" t="s">
        <v>102</v>
      </c>
      <c r="C158" s="34" t="s">
        <v>23</v>
      </c>
      <c r="D158" s="9">
        <v>22</v>
      </c>
      <c r="E158" s="10"/>
      <c r="F158" s="10">
        <f>+D158*E158</f>
        <v>0</v>
      </c>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row>
    <row r="159" spans="1:92" s="1" customFormat="1">
      <c r="A159" s="26"/>
      <c r="B159" s="8"/>
      <c r="C159" s="34"/>
      <c r="D159" s="9"/>
      <c r="E159" s="10"/>
      <c r="F159" s="10"/>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row>
    <row r="160" spans="1:92" s="1" customFormat="1">
      <c r="A160" s="26"/>
      <c r="B160" s="8"/>
      <c r="C160" s="34"/>
      <c r="D160" s="9"/>
      <c r="E160" s="10"/>
      <c r="F160" s="10"/>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row>
    <row r="161" spans="1:92" s="1" customFormat="1" ht="51">
      <c r="A161" s="26" t="s">
        <v>14</v>
      </c>
      <c r="B161" s="8" t="s">
        <v>103</v>
      </c>
      <c r="C161" s="34" t="s">
        <v>16</v>
      </c>
      <c r="D161" s="9">
        <v>12.2</v>
      </c>
      <c r="E161" s="10"/>
      <c r="F161" s="10">
        <f>+D161*E161</f>
        <v>0</v>
      </c>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row>
    <row r="162" spans="1:92" s="1" customFormat="1">
      <c r="A162" s="26"/>
      <c r="B162" s="8"/>
      <c r="C162" s="34"/>
      <c r="D162" s="9"/>
      <c r="E162" s="10"/>
      <c r="F162" s="10"/>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row>
    <row r="163" spans="1:92" s="1" customFormat="1">
      <c r="A163" s="26"/>
      <c r="B163" s="8"/>
      <c r="C163" s="34"/>
      <c r="D163" s="9"/>
      <c r="E163" s="10"/>
      <c r="F163" s="10"/>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row>
    <row r="164" spans="1:92" s="1" customFormat="1" ht="38.25">
      <c r="A164" s="26" t="s">
        <v>15</v>
      </c>
      <c r="B164" s="8" t="s">
        <v>104</v>
      </c>
      <c r="C164" s="34" t="s">
        <v>16</v>
      </c>
      <c r="D164" s="9">
        <v>4.8</v>
      </c>
      <c r="E164" s="10"/>
      <c r="F164" s="10">
        <f>+D164*E164</f>
        <v>0</v>
      </c>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row>
    <row r="165" spans="1:92" s="1" customFormat="1">
      <c r="A165" s="26"/>
      <c r="B165" s="8"/>
      <c r="C165" s="34"/>
      <c r="D165" s="9"/>
      <c r="E165" s="10"/>
      <c r="F165" s="10"/>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row>
    <row r="166" spans="1:92" s="1" customFormat="1">
      <c r="A166" s="26"/>
      <c r="B166" s="8"/>
      <c r="C166" s="34"/>
      <c r="D166" s="9"/>
      <c r="E166" s="10"/>
      <c r="F166" s="10"/>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row>
    <row r="167" spans="1:92" s="1" customFormat="1" ht="54.75" customHeight="1">
      <c r="A167" s="26" t="s">
        <v>17</v>
      </c>
      <c r="B167" s="8" t="s">
        <v>105</v>
      </c>
      <c r="C167" s="34"/>
      <c r="D167" s="9"/>
      <c r="E167" s="10"/>
      <c r="F167" s="10"/>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row>
    <row r="168" spans="1:92" s="1" customFormat="1">
      <c r="A168" s="26"/>
      <c r="B168" s="8"/>
      <c r="C168" s="34"/>
      <c r="D168" s="9"/>
      <c r="E168" s="10"/>
      <c r="F168" s="10"/>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row>
    <row r="169" spans="1:92" s="1" customFormat="1" ht="79.5" customHeight="1">
      <c r="A169" s="26" t="s">
        <v>0</v>
      </c>
      <c r="B169" s="8" t="s">
        <v>106</v>
      </c>
      <c r="C169" s="34" t="s">
        <v>16</v>
      </c>
      <c r="D169" s="9">
        <v>17</v>
      </c>
      <c r="E169" s="10"/>
      <c r="F169" s="10">
        <f>+D169*E169</f>
        <v>0</v>
      </c>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row>
    <row r="170" spans="1:92" s="1" customFormat="1" ht="89.25">
      <c r="A170" s="26" t="s">
        <v>1</v>
      </c>
      <c r="B170" s="8" t="s">
        <v>107</v>
      </c>
      <c r="C170" s="34"/>
      <c r="D170" s="9"/>
      <c r="E170" s="10"/>
      <c r="F170" s="10"/>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row>
    <row r="171" spans="1:92" s="1" customFormat="1">
      <c r="A171" s="26" t="s">
        <v>57</v>
      </c>
      <c r="B171" s="8" t="s">
        <v>108</v>
      </c>
      <c r="C171" s="34" t="s">
        <v>23</v>
      </c>
      <c r="D171" s="9">
        <v>17</v>
      </c>
      <c r="E171" s="10"/>
      <c r="F171" s="10">
        <f>+D171*E171</f>
        <v>0</v>
      </c>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row>
    <row r="172" spans="1:92" s="1" customFormat="1">
      <c r="A172" s="26" t="s">
        <v>57</v>
      </c>
      <c r="B172" s="8" t="s">
        <v>109</v>
      </c>
      <c r="C172" s="34" t="s">
        <v>23</v>
      </c>
      <c r="D172" s="9">
        <v>6</v>
      </c>
      <c r="E172" s="10"/>
      <c r="F172" s="10">
        <f>+D172*E172</f>
        <v>0</v>
      </c>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row>
    <row r="173" spans="1:92" s="1" customFormat="1">
      <c r="A173" s="26"/>
      <c r="B173" s="8"/>
      <c r="C173" s="34"/>
      <c r="D173" s="9"/>
      <c r="E173" s="10"/>
      <c r="F173" s="10"/>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row>
    <row r="174" spans="1:92" s="1" customFormat="1">
      <c r="A174" s="26"/>
      <c r="B174" s="8"/>
      <c r="C174" s="34"/>
      <c r="D174" s="9"/>
      <c r="E174" s="10"/>
      <c r="F174" s="10"/>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row>
    <row r="175" spans="1:92" s="1" customFormat="1" ht="76.5">
      <c r="A175" s="26" t="s">
        <v>18</v>
      </c>
      <c r="B175" s="8" t="s">
        <v>110</v>
      </c>
      <c r="C175" s="34" t="s">
        <v>16</v>
      </c>
      <c r="D175" s="9">
        <v>14.8</v>
      </c>
      <c r="E175" s="10"/>
      <c r="F175" s="10">
        <f>+D175*E175</f>
        <v>0</v>
      </c>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row>
    <row r="176" spans="1:92" s="1" customFormat="1">
      <c r="A176" s="26"/>
      <c r="B176" s="8"/>
      <c r="C176" s="34"/>
      <c r="D176" s="9"/>
      <c r="E176" s="10"/>
      <c r="F176" s="10"/>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row>
    <row r="177" spans="1:92" s="1" customFormat="1">
      <c r="A177" s="26"/>
      <c r="B177" s="8"/>
      <c r="C177" s="34"/>
      <c r="D177" s="9"/>
      <c r="E177" s="10"/>
      <c r="F177" s="10"/>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row>
    <row r="178" spans="1:92" s="1" customFormat="1" ht="63.75">
      <c r="A178" s="26" t="s">
        <v>19</v>
      </c>
      <c r="B178" s="8" t="s">
        <v>111</v>
      </c>
      <c r="C178" s="34" t="s">
        <v>16</v>
      </c>
      <c r="D178" s="9">
        <v>8.6</v>
      </c>
      <c r="E178" s="10"/>
      <c r="F178" s="10">
        <f>+D178*E178</f>
        <v>0</v>
      </c>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row>
    <row r="179" spans="1:92" s="1" customFormat="1">
      <c r="A179" s="26"/>
      <c r="B179" s="8"/>
      <c r="C179" s="34"/>
      <c r="D179" s="9"/>
      <c r="E179" s="10"/>
      <c r="F179" s="10"/>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row>
    <row r="180" spans="1:92" s="1" customFormat="1">
      <c r="A180" s="26"/>
      <c r="B180" s="8"/>
      <c r="C180" s="34"/>
      <c r="D180" s="9"/>
      <c r="E180" s="10"/>
      <c r="F180" s="10"/>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row>
    <row r="181" spans="1:92" s="1" customFormat="1" ht="38.25">
      <c r="A181" s="26" t="s">
        <v>20</v>
      </c>
      <c r="B181" s="8" t="s">
        <v>112</v>
      </c>
      <c r="C181" s="34" t="s">
        <v>23</v>
      </c>
      <c r="D181" s="9">
        <v>4</v>
      </c>
      <c r="E181" s="10"/>
      <c r="F181" s="10">
        <f>+D181*E181</f>
        <v>0</v>
      </c>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row>
    <row r="182" spans="1:92" s="1" customFormat="1">
      <c r="A182" s="26"/>
      <c r="B182" s="8"/>
      <c r="C182" s="34"/>
      <c r="D182" s="9"/>
      <c r="E182" s="10"/>
      <c r="F182" s="10"/>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row>
    <row r="183" spans="1:92" s="1" customFormat="1">
      <c r="A183" s="26"/>
      <c r="B183" s="8"/>
      <c r="C183" s="34"/>
      <c r="D183" s="9"/>
      <c r="E183" s="10"/>
      <c r="F183" s="10"/>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row>
    <row r="184" spans="1:92" s="1" customFormat="1" ht="63.75">
      <c r="A184" s="26" t="s">
        <v>21</v>
      </c>
      <c r="B184" s="8" t="s">
        <v>113</v>
      </c>
      <c r="C184" s="34" t="s">
        <v>23</v>
      </c>
      <c r="D184" s="9">
        <v>1</v>
      </c>
      <c r="E184" s="10"/>
      <c r="F184" s="10">
        <f>+D184*E184</f>
        <v>0</v>
      </c>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row>
    <row r="185" spans="1:92" s="1" customFormat="1">
      <c r="A185" s="26"/>
      <c r="B185" s="8"/>
      <c r="C185" s="34"/>
      <c r="D185" s="9"/>
      <c r="E185" s="10"/>
      <c r="F185" s="10"/>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row>
    <row r="186" spans="1:92" s="1" customFormat="1">
      <c r="A186" s="26"/>
      <c r="B186" s="8"/>
      <c r="C186" s="34"/>
      <c r="D186" s="9"/>
      <c r="E186" s="10"/>
      <c r="F186" s="10"/>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row>
    <row r="187" spans="1:92" s="1" customFormat="1" ht="17.25" thickBot="1">
      <c r="A187" s="26"/>
      <c r="B187" s="199" t="s">
        <v>39</v>
      </c>
      <c r="C187" s="192"/>
      <c r="D187" s="172"/>
      <c r="E187" s="193" t="s">
        <v>221</v>
      </c>
      <c r="F187" s="193">
        <f>SUM(F141:F185)</f>
        <v>0</v>
      </c>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row>
    <row r="188" spans="1:92" s="1" customFormat="1" ht="13.5" thickTop="1">
      <c r="A188" s="26"/>
      <c r="B188" s="8"/>
      <c r="C188" s="34"/>
      <c r="D188" s="9"/>
      <c r="E188" s="10"/>
      <c r="F188" s="10"/>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row>
    <row r="189" spans="1:92" s="1" customFormat="1">
      <c r="A189" s="26"/>
      <c r="B189" s="8"/>
      <c r="C189" s="34"/>
      <c r="D189" s="9"/>
      <c r="E189" s="10"/>
      <c r="F189" s="10"/>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row>
    <row r="190" spans="1:92" s="13" customFormat="1" ht="16.5" thickBot="1">
      <c r="A190" s="189" t="s">
        <v>46</v>
      </c>
      <c r="B190" s="186" t="s">
        <v>41</v>
      </c>
      <c r="C190" s="187"/>
      <c r="D190" s="188"/>
      <c r="E190" s="188"/>
      <c r="F190" s="188"/>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H190" s="12"/>
      <c r="CI190" s="12"/>
      <c r="CJ190" s="12"/>
      <c r="CK190" s="12"/>
      <c r="CL190" s="12"/>
      <c r="CM190" s="12"/>
      <c r="CN190" s="12"/>
    </row>
    <row r="191" spans="1:92" s="1" customFormat="1" ht="13.5" thickTop="1">
      <c r="A191" s="26"/>
      <c r="B191" s="8"/>
      <c r="C191" s="34"/>
      <c r="D191" s="9"/>
      <c r="E191" s="10"/>
      <c r="F191" s="10"/>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row>
    <row r="192" spans="1:92" s="1" customFormat="1">
      <c r="A192" s="26"/>
      <c r="B192" s="8"/>
      <c r="C192" s="34"/>
      <c r="D192" s="9"/>
      <c r="E192" s="10"/>
      <c r="F192" s="10"/>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row>
    <row r="193" spans="1:92" s="1" customFormat="1" ht="105.75" customHeight="1">
      <c r="A193" s="26" t="s">
        <v>7</v>
      </c>
      <c r="B193" s="8" t="s">
        <v>114</v>
      </c>
      <c r="C193" s="33" t="s">
        <v>4</v>
      </c>
      <c r="D193" s="4">
        <v>1</v>
      </c>
      <c r="E193" s="14"/>
      <c r="F193" s="4">
        <f>+E193*D193</f>
        <v>0</v>
      </c>
      <c r="G193" s="2"/>
      <c r="H193" s="2"/>
      <c r="I193" s="2"/>
      <c r="J193" s="208"/>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row>
    <row r="194" spans="1:92" s="1" customFormat="1">
      <c r="A194" s="26"/>
      <c r="B194" s="8"/>
      <c r="C194" s="34"/>
      <c r="D194" s="9"/>
      <c r="E194" s="10"/>
      <c r="F194" s="10"/>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row>
    <row r="195" spans="1:92" s="1" customFormat="1">
      <c r="A195" s="26"/>
      <c r="B195" s="8"/>
      <c r="C195" s="34"/>
      <c r="D195" s="9"/>
      <c r="E195" s="10"/>
      <c r="F195" s="10"/>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row>
    <row r="196" spans="1:92" s="1" customFormat="1" ht="54" customHeight="1">
      <c r="A196" s="26" t="s">
        <v>8</v>
      </c>
      <c r="B196" s="8" t="s">
        <v>115</v>
      </c>
      <c r="C196" s="33" t="s">
        <v>4</v>
      </c>
      <c r="D196" s="4">
        <v>1</v>
      </c>
      <c r="E196" s="14"/>
      <c r="F196" s="4">
        <f>+E196*D196</f>
        <v>0</v>
      </c>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row>
    <row r="197" spans="1:92" s="1" customFormat="1">
      <c r="A197" s="26"/>
      <c r="B197" s="8"/>
      <c r="C197" s="34"/>
      <c r="D197" s="9"/>
      <c r="E197" s="10"/>
      <c r="F197" s="10"/>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row>
    <row r="198" spans="1:92" s="1" customFormat="1">
      <c r="A198" s="26"/>
      <c r="B198" s="8"/>
      <c r="C198" s="34"/>
      <c r="D198" s="9"/>
      <c r="E198" s="10"/>
      <c r="F198" s="10"/>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row>
    <row r="199" spans="1:92" s="1" customFormat="1" ht="102">
      <c r="A199" s="26" t="s">
        <v>9</v>
      </c>
      <c r="B199" s="8" t="s">
        <v>116</v>
      </c>
      <c r="C199" s="33" t="s">
        <v>11</v>
      </c>
      <c r="D199" s="4">
        <v>3.2</v>
      </c>
      <c r="E199" s="14"/>
      <c r="F199" s="4">
        <f>+E199*D199</f>
        <v>0</v>
      </c>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row>
    <row r="200" spans="1:92" s="1" customFormat="1">
      <c r="A200" s="26"/>
      <c r="B200" s="8"/>
      <c r="C200" s="34"/>
      <c r="D200" s="9"/>
      <c r="E200" s="10"/>
      <c r="F200" s="10"/>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row>
    <row r="201" spans="1:92" s="1" customFormat="1">
      <c r="A201" s="26"/>
      <c r="B201" s="8"/>
      <c r="C201" s="34"/>
      <c r="D201" s="9"/>
      <c r="E201" s="10"/>
      <c r="F201" s="10"/>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row>
    <row r="202" spans="1:92" s="1" customFormat="1" ht="89.25">
      <c r="A202" s="26" t="s">
        <v>10</v>
      </c>
      <c r="B202" s="8" t="s">
        <v>283</v>
      </c>
      <c r="C202" s="34" t="s">
        <v>4</v>
      </c>
      <c r="D202" s="9">
        <v>1</v>
      </c>
      <c r="E202" s="10"/>
      <c r="F202" s="10">
        <f>+D202*E202</f>
        <v>0</v>
      </c>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row>
    <row r="203" spans="1:92" s="1" customFormat="1">
      <c r="A203" s="26"/>
      <c r="B203" s="8"/>
      <c r="C203" s="34"/>
      <c r="D203" s="9"/>
      <c r="E203" s="10"/>
      <c r="F203" s="10"/>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row>
    <row r="204" spans="1:92" s="1" customFormat="1">
      <c r="A204" s="26"/>
      <c r="B204" s="8"/>
      <c r="C204" s="34"/>
      <c r="D204" s="9"/>
      <c r="E204" s="10"/>
      <c r="F204" s="10"/>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row>
    <row r="205" spans="1:92" s="1" customFormat="1" ht="89.25">
      <c r="A205" s="26" t="s">
        <v>13</v>
      </c>
      <c r="B205" s="8" t="s">
        <v>117</v>
      </c>
      <c r="C205" s="34" t="s">
        <v>4</v>
      </c>
      <c r="D205" s="9">
        <v>1</v>
      </c>
      <c r="E205" s="10"/>
      <c r="F205" s="10">
        <f>+D205*E205</f>
        <v>0</v>
      </c>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row>
    <row r="206" spans="1:92" s="1" customFormat="1">
      <c r="A206" s="26"/>
      <c r="B206" s="8"/>
      <c r="C206" s="34"/>
      <c r="D206" s="9"/>
      <c r="E206" s="10"/>
      <c r="F206" s="10"/>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row>
    <row r="207" spans="1:92" s="1" customFormat="1">
      <c r="A207" s="26"/>
      <c r="B207" s="8"/>
      <c r="C207" s="34"/>
      <c r="D207" s="9"/>
      <c r="E207" s="10"/>
      <c r="F207" s="10"/>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row>
    <row r="208" spans="1:92" s="1" customFormat="1" ht="17.25" thickBot="1">
      <c r="A208" s="26"/>
      <c r="B208" s="199" t="s">
        <v>41</v>
      </c>
      <c r="C208" s="200"/>
      <c r="D208" s="201"/>
      <c r="E208" s="202" t="s">
        <v>221</v>
      </c>
      <c r="F208" s="202">
        <f>SUM(F193:F206)</f>
        <v>0</v>
      </c>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row>
    <row r="209" spans="1:92" s="1" customFormat="1" ht="13.5" thickTop="1">
      <c r="A209" s="26"/>
      <c r="B209" s="8"/>
      <c r="C209" s="34"/>
      <c r="D209" s="9"/>
      <c r="E209" s="10"/>
      <c r="F209" s="10"/>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row>
    <row r="210" spans="1:92" s="1" customFormat="1">
      <c r="A210" s="26"/>
      <c r="B210" s="8"/>
      <c r="C210" s="34"/>
      <c r="D210" s="9"/>
      <c r="E210" s="10"/>
      <c r="F210" s="10"/>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row>
    <row r="211" spans="1:92" s="13" customFormat="1" ht="16.5" thickBot="1">
      <c r="A211" s="189" t="s">
        <v>47</v>
      </c>
      <c r="B211" s="186" t="s">
        <v>42</v>
      </c>
      <c r="C211" s="187"/>
      <c r="D211" s="188"/>
      <c r="E211" s="188"/>
      <c r="F211" s="188"/>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row>
    <row r="212" spans="1:92" s="1" customFormat="1" ht="13.5" thickTop="1">
      <c r="A212" s="26"/>
      <c r="B212" s="8"/>
      <c r="C212" s="34"/>
      <c r="D212" s="9"/>
      <c r="E212" s="10"/>
      <c r="F212" s="10"/>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row>
    <row r="213" spans="1:92" s="1" customFormat="1" ht="63.75">
      <c r="A213" s="26">
        <v>1</v>
      </c>
      <c r="B213" s="8" t="s">
        <v>118</v>
      </c>
      <c r="C213" s="33" t="s">
        <v>11</v>
      </c>
      <c r="D213" s="4">
        <v>4.3</v>
      </c>
      <c r="E213" s="14"/>
      <c r="F213" s="4">
        <f>+E213*D213</f>
        <v>0</v>
      </c>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row>
    <row r="214" spans="1:92" s="1" customFormat="1">
      <c r="A214" s="26"/>
      <c r="B214" s="8"/>
      <c r="C214" s="34"/>
      <c r="D214" s="9"/>
      <c r="E214" s="10"/>
      <c r="F214" s="10"/>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row>
    <row r="215" spans="1:92" s="1" customFormat="1">
      <c r="A215" s="26"/>
      <c r="B215" s="8"/>
      <c r="C215" s="34"/>
      <c r="D215" s="9"/>
      <c r="E215" s="10"/>
      <c r="F215" s="10"/>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row>
    <row r="216" spans="1:92" s="1" customFormat="1" ht="17.25" thickBot="1">
      <c r="A216" s="26"/>
      <c r="B216" s="199" t="s">
        <v>42</v>
      </c>
      <c r="C216" s="200"/>
      <c r="D216" s="201"/>
      <c r="E216" s="202" t="s">
        <v>221</v>
      </c>
      <c r="F216" s="202">
        <f>SUM(F213:F215)</f>
        <v>0</v>
      </c>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row>
    <row r="217" spans="1:92" s="1" customFormat="1" ht="13.5" thickTop="1">
      <c r="A217" s="26"/>
      <c r="B217" s="8"/>
      <c r="C217" s="34"/>
      <c r="D217" s="9"/>
      <c r="E217" s="10"/>
      <c r="F217" s="10"/>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row>
    <row r="218" spans="1:92" s="1" customFormat="1">
      <c r="A218" s="26"/>
      <c r="B218" s="8"/>
      <c r="C218" s="34"/>
      <c r="D218" s="9"/>
      <c r="E218" s="10"/>
      <c r="F218" s="10"/>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row>
    <row r="219" spans="1:92" s="13" customFormat="1" ht="16.5" thickBot="1">
      <c r="A219" s="189" t="s">
        <v>48</v>
      </c>
      <c r="B219" s="186" t="s">
        <v>43</v>
      </c>
      <c r="C219" s="187"/>
      <c r="D219" s="188"/>
      <c r="E219" s="188"/>
      <c r="F219" s="188"/>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row>
    <row r="220" spans="1:92" s="1" customFormat="1" ht="13.5" thickTop="1">
      <c r="A220" s="26"/>
      <c r="B220" s="8"/>
      <c r="C220" s="34"/>
      <c r="D220" s="9"/>
      <c r="E220" s="10"/>
      <c r="F220" s="10"/>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row>
    <row r="221" spans="1:92" s="1" customFormat="1" ht="38.25">
      <c r="A221" s="26" t="s">
        <v>7</v>
      </c>
      <c r="B221" s="8" t="s">
        <v>284</v>
      </c>
      <c r="C221" s="33" t="s">
        <v>11</v>
      </c>
      <c r="D221" s="4">
        <v>72</v>
      </c>
      <c r="E221" s="14"/>
      <c r="F221" s="4">
        <f>+E221*D221</f>
        <v>0</v>
      </c>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row>
    <row r="222" spans="1:92" s="1" customFormat="1">
      <c r="A222" s="26"/>
      <c r="B222" s="8"/>
      <c r="C222" s="33"/>
      <c r="D222" s="4"/>
      <c r="E222" s="14"/>
      <c r="F222" s="4"/>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row>
    <row r="223" spans="1:92" s="1" customFormat="1">
      <c r="A223" s="26"/>
      <c r="B223" s="8"/>
      <c r="C223" s="33"/>
      <c r="D223" s="4"/>
      <c r="E223" s="14"/>
      <c r="F223" s="4"/>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row>
    <row r="224" spans="1:92" s="1" customFormat="1" ht="38.25">
      <c r="A224" s="26" t="s">
        <v>8</v>
      </c>
      <c r="B224" s="8" t="s">
        <v>285</v>
      </c>
      <c r="C224" s="33" t="s">
        <v>11</v>
      </c>
      <c r="D224" s="4">
        <v>47.7</v>
      </c>
      <c r="E224" s="14"/>
      <c r="F224" s="4">
        <f>+E224*D224</f>
        <v>0</v>
      </c>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row>
    <row r="225" spans="1:92" s="1" customFormat="1">
      <c r="A225" s="26"/>
      <c r="B225" s="8"/>
      <c r="C225" s="33"/>
      <c r="D225" s="4"/>
      <c r="E225" s="14"/>
      <c r="F225" s="4"/>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row>
    <row r="226" spans="1:92" s="1" customFormat="1">
      <c r="A226" s="26"/>
      <c r="B226" s="8"/>
      <c r="C226" s="33"/>
      <c r="D226" s="4"/>
      <c r="E226" s="14"/>
      <c r="F226" s="4"/>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row>
    <row r="227" spans="1:92" s="1" customFormat="1" ht="17.25" thickBot="1">
      <c r="A227" s="26"/>
      <c r="B227" s="186" t="s">
        <v>43</v>
      </c>
      <c r="C227" s="192"/>
      <c r="D227" s="172"/>
      <c r="E227" s="193" t="s">
        <v>221</v>
      </c>
      <c r="F227" s="193">
        <f>SUM(F221:F225)</f>
        <v>0</v>
      </c>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row>
    <row r="228" spans="1:92" s="1" customFormat="1" ht="13.5" thickTop="1">
      <c r="A228" s="26"/>
      <c r="B228" s="8"/>
      <c r="C228" s="34"/>
      <c r="D228" s="9"/>
      <c r="E228" s="10"/>
      <c r="F228" s="10"/>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row>
    <row r="229" spans="1:92" s="1" customFormat="1">
      <c r="A229" s="26"/>
      <c r="B229" s="8"/>
      <c r="C229" s="34"/>
      <c r="D229" s="9"/>
      <c r="E229" s="10"/>
      <c r="F229" s="10"/>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row>
    <row r="230" spans="1:92" s="13" customFormat="1" ht="16.5" thickBot="1">
      <c r="A230" s="189" t="s">
        <v>49</v>
      </c>
      <c r="B230" s="186" t="s">
        <v>236</v>
      </c>
      <c r="C230" s="187"/>
      <c r="D230" s="188"/>
      <c r="E230" s="188"/>
      <c r="F230" s="188"/>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c r="CG230" s="12"/>
      <c r="CH230" s="12"/>
      <c r="CI230" s="12"/>
      <c r="CJ230" s="12"/>
      <c r="CK230" s="12"/>
      <c r="CL230" s="12"/>
      <c r="CM230" s="12"/>
      <c r="CN230" s="12"/>
    </row>
    <row r="231" spans="1:92" s="1" customFormat="1" ht="13.5" thickTop="1">
      <c r="A231" s="26"/>
      <c r="B231" s="8"/>
      <c r="C231" s="34"/>
      <c r="D231" s="9"/>
      <c r="E231" s="10"/>
      <c r="F231" s="10"/>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row>
    <row r="232" spans="1:92" s="1" customFormat="1">
      <c r="A232" s="26"/>
      <c r="B232" s="8"/>
      <c r="C232" s="34"/>
      <c r="D232" s="9"/>
      <c r="E232" s="10"/>
      <c r="F232" s="10"/>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row>
    <row r="233" spans="1:92" s="1" customFormat="1" ht="25.5">
      <c r="A233" s="26" t="s">
        <v>7</v>
      </c>
      <c r="B233" s="8" t="s">
        <v>119</v>
      </c>
      <c r="C233" s="34"/>
      <c r="D233" s="9"/>
      <c r="E233" s="10"/>
      <c r="F233" s="10"/>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row>
    <row r="234" spans="1:92" s="1" customFormat="1">
      <c r="A234" s="26" t="s">
        <v>57</v>
      </c>
      <c r="B234" s="8" t="s">
        <v>120</v>
      </c>
      <c r="C234" s="34"/>
      <c r="D234" s="9"/>
      <c r="E234" s="10"/>
      <c r="F234" s="10"/>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row>
    <row r="235" spans="1:92" s="1" customFormat="1">
      <c r="A235" s="26" t="s">
        <v>57</v>
      </c>
      <c r="B235" s="8" t="s">
        <v>121</v>
      </c>
      <c r="C235" s="34"/>
      <c r="D235" s="9"/>
      <c r="E235" s="10"/>
      <c r="F235" s="10"/>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row>
    <row r="236" spans="1:92" s="1" customFormat="1">
      <c r="A236" s="26" t="s">
        <v>57</v>
      </c>
      <c r="B236" s="8" t="s">
        <v>122</v>
      </c>
      <c r="C236" s="34"/>
      <c r="D236" s="9"/>
      <c r="E236" s="10"/>
      <c r="F236" s="10"/>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row>
    <row r="237" spans="1:92" s="1" customFormat="1">
      <c r="A237" s="26" t="s">
        <v>57</v>
      </c>
      <c r="B237" s="8" t="s">
        <v>123</v>
      </c>
      <c r="C237" s="34"/>
      <c r="D237" s="9"/>
      <c r="E237" s="10"/>
      <c r="F237" s="10"/>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row>
    <row r="238" spans="1:92" s="1" customFormat="1">
      <c r="A238" s="26" t="s">
        <v>57</v>
      </c>
      <c r="B238" s="8" t="s">
        <v>124</v>
      </c>
      <c r="C238" s="34"/>
      <c r="D238" s="9"/>
      <c r="E238" s="10"/>
      <c r="F238" s="10"/>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row>
    <row r="239" spans="1:92" s="1" customFormat="1">
      <c r="A239" s="26" t="s">
        <v>57</v>
      </c>
      <c r="B239" s="8" t="s">
        <v>125</v>
      </c>
      <c r="C239" s="34"/>
      <c r="D239" s="9"/>
      <c r="E239" s="10"/>
      <c r="F239" s="10"/>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row>
    <row r="240" spans="1:92" s="1" customFormat="1">
      <c r="A240" s="26" t="s">
        <v>57</v>
      </c>
      <c r="B240" s="8" t="s">
        <v>126</v>
      </c>
      <c r="C240" s="34"/>
      <c r="D240" s="9"/>
      <c r="E240" s="10"/>
      <c r="F240" s="10"/>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row>
    <row r="241" spans="1:92" s="1" customFormat="1">
      <c r="A241" s="26" t="s">
        <v>57</v>
      </c>
      <c r="B241" s="8" t="s">
        <v>127</v>
      </c>
      <c r="C241" s="34"/>
      <c r="D241" s="9"/>
      <c r="E241" s="10"/>
      <c r="F241" s="10"/>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row>
    <row r="242" spans="1:92" s="1" customFormat="1">
      <c r="A242" s="26" t="s">
        <v>57</v>
      </c>
      <c r="B242" s="8" t="s">
        <v>129</v>
      </c>
      <c r="C242" s="34"/>
      <c r="D242" s="9"/>
      <c r="E242" s="10"/>
      <c r="F242" s="10"/>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row>
    <row r="243" spans="1:92" s="1" customFormat="1">
      <c r="A243" s="26" t="s">
        <v>57</v>
      </c>
      <c r="B243" s="8" t="s">
        <v>128</v>
      </c>
      <c r="C243" s="34"/>
      <c r="D243" s="9"/>
      <c r="E243" s="10"/>
      <c r="F243" s="10"/>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row>
    <row r="244" spans="1:92" s="1" customFormat="1" ht="15.75" customHeight="1">
      <c r="A244" s="26" t="s">
        <v>57</v>
      </c>
      <c r="B244" s="8" t="s">
        <v>130</v>
      </c>
      <c r="C244" s="34"/>
      <c r="D244" s="9"/>
      <c r="E244" s="10"/>
      <c r="F244" s="10"/>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row>
    <row r="245" spans="1:92" s="1" customFormat="1">
      <c r="A245" s="26" t="s">
        <v>57</v>
      </c>
      <c r="B245" s="8" t="s">
        <v>131</v>
      </c>
      <c r="C245" s="34"/>
      <c r="D245" s="9"/>
      <c r="E245" s="10"/>
      <c r="F245" s="10"/>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row>
    <row r="246" spans="1:92" s="1" customFormat="1">
      <c r="A246" s="26" t="s">
        <v>57</v>
      </c>
      <c r="B246" s="8" t="s">
        <v>132</v>
      </c>
      <c r="C246" s="34"/>
      <c r="D246" s="9"/>
      <c r="E246" s="10"/>
      <c r="F246" s="10"/>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row>
    <row r="247" spans="1:92" s="1" customFormat="1" ht="38.25">
      <c r="A247" s="26" t="s">
        <v>133</v>
      </c>
      <c r="B247" s="8" t="s">
        <v>134</v>
      </c>
      <c r="C247" s="34"/>
      <c r="D247" s="9"/>
      <c r="E247" s="10"/>
      <c r="F247" s="10"/>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row>
    <row r="248" spans="1:92" s="1" customFormat="1" ht="12.75" customHeight="1">
      <c r="A248" s="26"/>
      <c r="B248" s="8"/>
      <c r="C248" s="33" t="s">
        <v>4</v>
      </c>
      <c r="D248" s="4">
        <v>1</v>
      </c>
      <c r="E248" s="14"/>
      <c r="F248" s="4">
        <f>+E248*D248</f>
        <v>0</v>
      </c>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row>
    <row r="249" spans="1:92" s="1" customFormat="1">
      <c r="A249" s="26"/>
      <c r="B249" s="8"/>
      <c r="C249" s="34"/>
      <c r="D249" s="9"/>
      <c r="E249" s="10"/>
      <c r="F249" s="10"/>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row>
    <row r="250" spans="1:92" s="1" customFormat="1">
      <c r="A250" s="26"/>
      <c r="B250" s="8"/>
      <c r="C250" s="34"/>
      <c r="D250" s="9"/>
      <c r="E250" s="10"/>
      <c r="F250" s="10"/>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row>
    <row r="251" spans="1:92">
      <c r="A251" s="27" t="s">
        <v>8</v>
      </c>
      <c r="B251" s="15" t="s">
        <v>44</v>
      </c>
      <c r="C251" s="33" t="s">
        <v>23</v>
      </c>
      <c r="D251" s="4">
        <v>1</v>
      </c>
      <c r="E251" s="14"/>
      <c r="F251" s="4">
        <f>+E251*D251</f>
        <v>0</v>
      </c>
    </row>
    <row r="252" spans="1:92">
      <c r="E252" s="14"/>
    </row>
    <row r="253" spans="1:92" s="1" customFormat="1">
      <c r="A253" s="26"/>
      <c r="B253" s="8"/>
      <c r="C253" s="34"/>
      <c r="D253" s="9"/>
      <c r="E253" s="10"/>
      <c r="F253" s="10"/>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row>
    <row r="254" spans="1:92">
      <c r="A254" s="27" t="s">
        <v>9</v>
      </c>
      <c r="B254" s="15" t="s">
        <v>45</v>
      </c>
      <c r="C254" s="33" t="s">
        <v>23</v>
      </c>
      <c r="D254" s="4">
        <v>1</v>
      </c>
      <c r="E254" s="14"/>
      <c r="F254" s="4">
        <f>+E254*D254</f>
        <v>0</v>
      </c>
    </row>
    <row r="255" spans="1:92">
      <c r="E255" s="14"/>
    </row>
    <row r="256" spans="1:92" s="1" customFormat="1">
      <c r="A256" s="26"/>
      <c r="B256" s="8"/>
      <c r="C256" s="34"/>
      <c r="D256" s="9"/>
      <c r="E256" s="10"/>
      <c r="F256" s="10"/>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row>
    <row r="257" spans="1:6">
      <c r="A257" s="27" t="s">
        <v>10</v>
      </c>
      <c r="B257" s="19" t="s">
        <v>235</v>
      </c>
      <c r="C257" s="35" t="s">
        <v>4</v>
      </c>
      <c r="D257" s="17">
        <v>1</v>
      </c>
      <c r="E257" s="18"/>
      <c r="F257" s="17">
        <f>+D257*E257</f>
        <v>0</v>
      </c>
    </row>
    <row r="258" spans="1:6">
      <c r="B258" s="16"/>
      <c r="C258" s="35"/>
      <c r="D258" s="17"/>
      <c r="E258" s="18"/>
      <c r="F258" s="17"/>
    </row>
    <row r="260" spans="1:6" ht="17.25" thickBot="1">
      <c r="B260" s="199" t="s">
        <v>236</v>
      </c>
      <c r="C260" s="214"/>
      <c r="D260" s="215"/>
      <c r="E260" s="213" t="s">
        <v>234</v>
      </c>
      <c r="F260" s="216">
        <f>SUM(F247:F258)</f>
        <v>0</v>
      </c>
    </row>
    <row r="261" spans="1:6" ht="13.5" thickTop="1"/>
    <row r="263" spans="1:6" ht="18.75" thickBot="1">
      <c r="B263" s="182" t="s">
        <v>55</v>
      </c>
      <c r="C263" s="211"/>
      <c r="D263" s="212"/>
      <c r="E263" s="217" t="s">
        <v>221</v>
      </c>
      <c r="F263" s="184">
        <f>+F260+F227+F216+F208+F187+F136+F114+F86</f>
        <v>0</v>
      </c>
    </row>
    <row r="264" spans="1:6" ht="13.5" thickTop="1"/>
  </sheetData>
  <printOptions horizontalCentered="1"/>
  <pageMargins left="1.1811023622047245" right="0.19685039370078741" top="0.78740157480314965" bottom="0.78740157480314965" header="0.31496062992125984" footer="0.31496062992125984"/>
  <pageSetup paperSize="9" scale="98" fitToHeight="70" orientation="portrait" errors="dash" horizontalDpi="180" verticalDpi="180" r:id="rId1"/>
  <headerFooter alignWithMargins="0">
    <oddHeader>&amp;RProjekt PREHOD S-G</oddHeader>
    <oddFooter xml:space="preserve">&amp;CGRADBENO-OBRTNIŠKA DELA&amp;R&amp;8&amp;P / &amp;N
</oddFooter>
  </headerFooter>
  <rowBreaks count="9" manualBreakCount="9">
    <brk id="37" max="5" man="1"/>
    <brk id="78" max="5" man="1"/>
    <brk id="87" max="5" man="1"/>
    <brk id="124" max="5" man="1"/>
    <brk id="137" max="16383" man="1"/>
    <brk id="165" max="5" man="1"/>
    <brk id="188" max="16383" man="1"/>
    <brk id="209" max="16383" man="1"/>
    <brk id="2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F323"/>
  <sheetViews>
    <sheetView zoomScaleNormal="100" zoomScaleSheetLayoutView="100" workbookViewId="0">
      <selection activeCell="F322" sqref="F322"/>
    </sheetView>
  </sheetViews>
  <sheetFormatPr defaultRowHeight="15.75"/>
  <cols>
    <col min="1" max="1" width="4.140625" style="130" customWidth="1"/>
    <col min="2" max="2" width="51.7109375" style="125" customWidth="1"/>
    <col min="3" max="3" width="3.5703125" style="136" customWidth="1"/>
    <col min="4" max="4" width="7.28515625" style="126" customWidth="1"/>
    <col min="5" max="5" width="10.5703125" style="126" customWidth="1"/>
    <col min="6" max="6" width="12" style="127" customWidth="1"/>
    <col min="7" max="16384" width="9.140625" style="128"/>
  </cols>
  <sheetData>
    <row r="1" spans="1:6" ht="12.75">
      <c r="A1" s="20"/>
      <c r="B1" s="3"/>
      <c r="C1" s="166"/>
      <c r="D1" s="4"/>
      <c r="E1" s="4"/>
      <c r="F1" s="4"/>
    </row>
    <row r="2" spans="1:6" ht="17.25" customHeight="1">
      <c r="A2" s="194"/>
      <c r="B2" s="195" t="s">
        <v>24</v>
      </c>
      <c r="C2" s="196" t="s">
        <v>51</v>
      </c>
      <c r="D2" s="197" t="s">
        <v>52</v>
      </c>
      <c r="E2" s="197" t="s">
        <v>53</v>
      </c>
      <c r="F2" s="198" t="s">
        <v>54</v>
      </c>
    </row>
    <row r="4" spans="1:6" ht="18.75" thickBot="1">
      <c r="A4" s="294" t="s">
        <v>136</v>
      </c>
      <c r="B4" s="179" t="s">
        <v>138</v>
      </c>
      <c r="C4" s="168"/>
      <c r="D4" s="162"/>
      <c r="E4" s="162"/>
      <c r="F4" s="161"/>
    </row>
    <row r="5" spans="1:6" ht="18.75" thickTop="1">
      <c r="A5" s="274"/>
      <c r="B5" s="129"/>
    </row>
    <row r="6" spans="1:6" ht="18">
      <c r="A6" s="274"/>
      <c r="B6" s="129"/>
    </row>
    <row r="7" spans="1:6" ht="18">
      <c r="A7" s="274"/>
      <c r="B7" s="298" t="s">
        <v>465</v>
      </c>
      <c r="C7" s="298"/>
      <c r="D7" s="339"/>
      <c r="E7" s="298"/>
      <c r="F7" s="298"/>
    </row>
    <row r="8" spans="1:6" ht="18">
      <c r="A8" s="274"/>
      <c r="B8" s="295"/>
      <c r="C8" s="295"/>
      <c r="D8" s="296"/>
      <c r="E8" s="296"/>
      <c r="F8" s="299"/>
    </row>
    <row r="9" spans="1:6" ht="67.5" customHeight="1">
      <c r="A9" s="274"/>
      <c r="B9" s="352" t="s">
        <v>466</v>
      </c>
      <c r="C9" s="352"/>
      <c r="D9" s="352"/>
      <c r="E9" s="352"/>
      <c r="F9" s="352"/>
    </row>
    <row r="10" spans="1:6" ht="18">
      <c r="A10" s="274"/>
      <c r="B10" s="297"/>
      <c r="C10" s="297"/>
      <c r="D10" s="340"/>
      <c r="E10" s="297"/>
      <c r="F10" s="300"/>
    </row>
    <row r="11" spans="1:6" ht="18">
      <c r="A11" s="274"/>
      <c r="B11" s="352" t="s">
        <v>467</v>
      </c>
      <c r="C11" s="352"/>
      <c r="D11" s="352"/>
      <c r="E11" s="352"/>
      <c r="F11" s="352"/>
    </row>
    <row r="12" spans="1:6" ht="18">
      <c r="A12" s="274"/>
      <c r="B12" s="297"/>
      <c r="C12" s="297"/>
      <c r="D12" s="340"/>
      <c r="E12" s="297"/>
      <c r="F12" s="300"/>
    </row>
    <row r="13" spans="1:6" ht="18">
      <c r="A13" s="274"/>
      <c r="B13" s="352" t="s">
        <v>469</v>
      </c>
      <c r="C13" s="352"/>
      <c r="D13" s="352"/>
      <c r="E13" s="352"/>
      <c r="F13" s="352"/>
    </row>
    <row r="14" spans="1:6" ht="18">
      <c r="A14" s="274"/>
      <c r="B14" s="297"/>
      <c r="C14" s="297"/>
      <c r="D14" s="340"/>
      <c r="E14" s="297"/>
      <c r="F14" s="300"/>
    </row>
    <row r="15" spans="1:6" ht="18">
      <c r="A15" s="274"/>
      <c r="B15" s="352" t="s">
        <v>468</v>
      </c>
      <c r="C15" s="352"/>
      <c r="D15" s="352"/>
      <c r="E15" s="352"/>
      <c r="F15" s="352"/>
    </row>
    <row r="16" spans="1:6" ht="18">
      <c r="A16" s="274"/>
      <c r="B16" s="129"/>
    </row>
    <row r="17" spans="1:6" s="165" customFormat="1" ht="20.25" customHeight="1" thickBot="1">
      <c r="A17" s="275" t="s">
        <v>28</v>
      </c>
      <c r="B17" s="218" t="s">
        <v>237</v>
      </c>
      <c r="C17" s="167"/>
      <c r="D17" s="163"/>
      <c r="E17" s="163"/>
      <c r="F17" s="164"/>
    </row>
    <row r="18" spans="1:6" ht="17.25" customHeight="1" thickTop="1">
      <c r="A18" s="158"/>
      <c r="B18" s="152"/>
    </row>
    <row r="19" spans="1:6" ht="25.5">
      <c r="B19" s="125" t="s">
        <v>238</v>
      </c>
      <c r="C19" s="134"/>
    </row>
    <row r="20" spans="1:6" ht="16.5" customHeight="1">
      <c r="C20" s="134"/>
    </row>
    <row r="21" spans="1:6" ht="38.25">
      <c r="A21" s="130" t="s">
        <v>7</v>
      </c>
      <c r="B21" s="125" t="s">
        <v>239</v>
      </c>
      <c r="C21" s="134" t="s">
        <v>23</v>
      </c>
      <c r="D21" s="126">
        <v>4</v>
      </c>
      <c r="F21" s="127">
        <f>+D21*E21</f>
        <v>0</v>
      </c>
    </row>
    <row r="22" spans="1:6" ht="16.5" customHeight="1">
      <c r="C22" s="134"/>
    </row>
    <row r="23" spans="1:6" ht="51">
      <c r="A23" s="130" t="s">
        <v>8</v>
      </c>
      <c r="B23" s="125" t="s">
        <v>240</v>
      </c>
      <c r="C23" s="134" t="s">
        <v>23</v>
      </c>
      <c r="D23" s="126">
        <v>5</v>
      </c>
      <c r="F23" s="127">
        <f>+D23*E23</f>
        <v>0</v>
      </c>
    </row>
    <row r="24" spans="1:6" ht="16.5" customHeight="1">
      <c r="C24" s="134"/>
    </row>
    <row r="25" spans="1:6" ht="63.75">
      <c r="A25" s="130" t="s">
        <v>9</v>
      </c>
      <c r="B25" s="125" t="s">
        <v>241</v>
      </c>
      <c r="C25" s="134" t="s">
        <v>23</v>
      </c>
      <c r="D25" s="126">
        <v>2</v>
      </c>
      <c r="F25" s="127">
        <f>+D25*E25</f>
        <v>0</v>
      </c>
    </row>
    <row r="26" spans="1:6" ht="12.75">
      <c r="C26" s="134"/>
    </row>
    <row r="27" spans="1:6" ht="25.5" customHeight="1">
      <c r="A27" s="130" t="s">
        <v>10</v>
      </c>
      <c r="B27" s="125" t="s">
        <v>242</v>
      </c>
      <c r="C27" s="134" t="s">
        <v>23</v>
      </c>
      <c r="D27" s="126">
        <v>1</v>
      </c>
      <c r="F27" s="127">
        <f>+D27*E27</f>
        <v>0</v>
      </c>
    </row>
    <row r="28" spans="1:6" ht="12.75">
      <c r="C28" s="134"/>
    </row>
    <row r="29" spans="1:6" ht="51">
      <c r="A29" s="130" t="s">
        <v>12</v>
      </c>
      <c r="B29" s="125" t="s">
        <v>243</v>
      </c>
      <c r="C29" s="134" t="s">
        <v>23</v>
      </c>
      <c r="D29" s="126">
        <v>30</v>
      </c>
      <c r="F29" s="127">
        <f>+D29*E29</f>
        <v>0</v>
      </c>
    </row>
    <row r="30" spans="1:6" ht="12.75">
      <c r="C30" s="134"/>
    </row>
    <row r="31" spans="1:6" ht="12.75">
      <c r="A31" s="130" t="s">
        <v>13</v>
      </c>
      <c r="B31" s="125" t="s">
        <v>244</v>
      </c>
      <c r="C31" s="134" t="s">
        <v>23</v>
      </c>
      <c r="D31" s="126">
        <v>4</v>
      </c>
      <c r="F31" s="127">
        <f>+D31*E31</f>
        <v>0</v>
      </c>
    </row>
    <row r="32" spans="1:6" ht="12.75">
      <c r="C32" s="134"/>
    </row>
    <row r="33" spans="1:6" ht="51">
      <c r="A33" s="130" t="s">
        <v>14</v>
      </c>
      <c r="B33" s="125" t="s">
        <v>245</v>
      </c>
      <c r="C33" s="134" t="s">
        <v>23</v>
      </c>
      <c r="D33" s="126">
        <v>24</v>
      </c>
      <c r="F33" s="127">
        <f>+D33*E33</f>
        <v>0</v>
      </c>
    </row>
    <row r="34" spans="1:6" ht="12.75">
      <c r="C34" s="134"/>
    </row>
    <row r="35" spans="1:6" ht="12.75">
      <c r="A35" s="130" t="s">
        <v>15</v>
      </c>
      <c r="B35" s="125" t="s">
        <v>246</v>
      </c>
      <c r="C35" s="134" t="s">
        <v>23</v>
      </c>
      <c r="D35" s="126">
        <v>2</v>
      </c>
      <c r="F35" s="127">
        <f>+D35*E35</f>
        <v>0</v>
      </c>
    </row>
    <row r="36" spans="1:6" ht="12.75">
      <c r="C36" s="134"/>
    </row>
    <row r="37" spans="1:6" ht="12.75">
      <c r="A37" s="130" t="s">
        <v>17</v>
      </c>
      <c r="B37" s="125" t="s">
        <v>247</v>
      </c>
      <c r="C37" s="134" t="s">
        <v>23</v>
      </c>
      <c r="D37" s="126">
        <v>2</v>
      </c>
      <c r="F37" s="127">
        <f>+D37*E37</f>
        <v>0</v>
      </c>
    </row>
    <row r="38" spans="1:6" ht="12.75">
      <c r="C38" s="134"/>
    </row>
    <row r="40" spans="1:6" ht="12.75">
      <c r="A40" s="263"/>
      <c r="B40" s="133"/>
      <c r="C40" s="133"/>
      <c r="D40" s="234"/>
      <c r="E40" s="234"/>
    </row>
    <row r="41" spans="1:6" ht="25.5" customHeight="1">
      <c r="A41" s="263" t="s">
        <v>18</v>
      </c>
      <c r="B41" s="133" t="s">
        <v>429</v>
      </c>
      <c r="C41" s="133"/>
      <c r="D41" s="234"/>
      <c r="E41" s="234"/>
      <c r="F41" s="235"/>
    </row>
    <row r="42" spans="1:6" ht="12.75">
      <c r="A42" s="263"/>
      <c r="B42" s="133" t="s">
        <v>434</v>
      </c>
      <c r="C42" s="133" t="s">
        <v>23</v>
      </c>
      <c r="D42" s="234">
        <v>7</v>
      </c>
      <c r="E42" s="234"/>
      <c r="F42" s="235">
        <f>+D42*E42</f>
        <v>0</v>
      </c>
    </row>
    <row r="43" spans="1:6" ht="12.75">
      <c r="A43" s="263"/>
      <c r="B43" s="133"/>
      <c r="C43" s="133"/>
      <c r="D43" s="234"/>
      <c r="E43" s="234"/>
      <c r="F43" s="235"/>
    </row>
    <row r="44" spans="1:6" ht="12.75">
      <c r="A44" s="263" t="s">
        <v>19</v>
      </c>
      <c r="B44" s="133" t="s">
        <v>430</v>
      </c>
      <c r="C44" s="133" t="s">
        <v>23</v>
      </c>
      <c r="D44" s="234">
        <v>3</v>
      </c>
      <c r="E44" s="234"/>
      <c r="F44" s="235">
        <f>+D44*E44</f>
        <v>0</v>
      </c>
    </row>
    <row r="45" spans="1:6" ht="12.75">
      <c r="A45" s="263"/>
      <c r="B45" s="133"/>
      <c r="C45" s="133"/>
      <c r="D45" s="234"/>
      <c r="E45" s="234"/>
      <c r="F45" s="235"/>
    </row>
    <row r="46" spans="1:6" ht="25.5">
      <c r="A46" s="263" t="s">
        <v>20</v>
      </c>
      <c r="B46" s="133" t="s">
        <v>431</v>
      </c>
      <c r="C46" s="133"/>
      <c r="D46" s="234"/>
      <c r="E46" s="234"/>
      <c r="F46" s="235"/>
    </row>
    <row r="47" spans="1:6" ht="12.75">
      <c r="A47" s="263"/>
      <c r="B47" s="133" t="s">
        <v>435</v>
      </c>
      <c r="C47" s="133"/>
      <c r="D47" s="234"/>
      <c r="E47" s="234"/>
      <c r="F47" s="235"/>
    </row>
    <row r="48" spans="1:6" ht="12.75">
      <c r="A48" s="263"/>
      <c r="B48" s="133" t="s">
        <v>432</v>
      </c>
      <c r="C48" s="133" t="s">
        <v>23</v>
      </c>
      <c r="D48" s="234">
        <v>2</v>
      </c>
      <c r="E48" s="234"/>
      <c r="F48" s="235">
        <f>+D48*E48</f>
        <v>0</v>
      </c>
    </row>
    <row r="49" spans="1:6" ht="12.75">
      <c r="A49" s="263"/>
      <c r="B49" s="133"/>
      <c r="C49" s="133"/>
      <c r="D49" s="234"/>
      <c r="E49" s="234"/>
      <c r="F49" s="235"/>
    </row>
    <row r="50" spans="1:6" ht="12.75">
      <c r="A50" s="263" t="s">
        <v>21</v>
      </c>
      <c r="B50" s="133" t="s">
        <v>433</v>
      </c>
      <c r="C50" s="133" t="s">
        <v>23</v>
      </c>
      <c r="D50" s="234">
        <v>1</v>
      </c>
      <c r="E50" s="234"/>
      <c r="F50" s="235">
        <f>+D50*E50</f>
        <v>0</v>
      </c>
    </row>
    <row r="51" spans="1:6" ht="12.75">
      <c r="A51" s="263"/>
      <c r="B51" s="133"/>
      <c r="C51" s="133"/>
      <c r="D51" s="234"/>
      <c r="E51" s="234"/>
      <c r="F51" s="235"/>
    </row>
    <row r="52" spans="1:6" ht="25.5">
      <c r="A52" s="263" t="s">
        <v>22</v>
      </c>
      <c r="B52" s="223" t="s">
        <v>436</v>
      </c>
      <c r="C52" s="133"/>
      <c r="D52" s="234"/>
      <c r="E52" s="234"/>
      <c r="F52" s="235"/>
    </row>
    <row r="53" spans="1:6" ht="12.75">
      <c r="A53" s="263"/>
      <c r="B53" s="133" t="s">
        <v>437</v>
      </c>
      <c r="C53" s="133" t="s">
        <v>23</v>
      </c>
      <c r="D53" s="234">
        <v>2</v>
      </c>
      <c r="E53" s="234"/>
      <c r="F53" s="235">
        <f>+D53*E53</f>
        <v>0</v>
      </c>
    </row>
    <row r="54" spans="1:6" ht="12.75">
      <c r="A54" s="263"/>
      <c r="B54" s="133"/>
      <c r="C54" s="133"/>
      <c r="D54" s="234"/>
      <c r="E54" s="234"/>
      <c r="F54" s="235"/>
    </row>
    <row r="55" spans="1:6" ht="12.75">
      <c r="A55" s="263" t="s">
        <v>25</v>
      </c>
      <c r="B55" s="133" t="s">
        <v>438</v>
      </c>
      <c r="C55" s="133" t="s">
        <v>23</v>
      </c>
      <c r="D55" s="234">
        <v>1</v>
      </c>
      <c r="E55" s="234"/>
      <c r="F55" s="235">
        <f>+D55*E55</f>
        <v>0</v>
      </c>
    </row>
    <row r="56" spans="1:6" ht="12.75">
      <c r="A56" s="263"/>
      <c r="B56" s="133"/>
      <c r="C56" s="133"/>
      <c r="D56" s="234"/>
      <c r="E56" s="234"/>
      <c r="F56" s="235"/>
    </row>
    <row r="57" spans="1:6" ht="25.5">
      <c r="A57" s="263" t="s">
        <v>3</v>
      </c>
      <c r="B57" s="133" t="s">
        <v>440</v>
      </c>
      <c r="C57" s="223" t="s">
        <v>23</v>
      </c>
      <c r="D57" s="264">
        <v>4</v>
      </c>
      <c r="E57" s="264"/>
      <c r="F57" s="265">
        <f>+D57*E57</f>
        <v>0</v>
      </c>
    </row>
    <row r="58" spans="1:6" ht="12.75">
      <c r="A58" s="263"/>
      <c r="B58" s="133"/>
      <c r="C58" s="133"/>
      <c r="D58" s="234"/>
      <c r="E58" s="234"/>
      <c r="F58" s="235"/>
    </row>
    <row r="59" spans="1:6" ht="25.5">
      <c r="A59" s="263" t="s">
        <v>439</v>
      </c>
      <c r="B59" s="223" t="s">
        <v>441</v>
      </c>
      <c r="C59" s="223" t="s">
        <v>23</v>
      </c>
      <c r="D59" s="264">
        <v>15</v>
      </c>
      <c r="E59" s="264"/>
      <c r="F59" s="265">
        <f>+D59*E59</f>
        <v>0</v>
      </c>
    </row>
    <row r="60" spans="1:6" ht="12.75">
      <c r="A60" s="263"/>
      <c r="B60" s="133"/>
      <c r="C60" s="133"/>
      <c r="D60" s="234"/>
      <c r="E60" s="234"/>
      <c r="F60" s="235"/>
    </row>
    <row r="61" spans="1:6" ht="25.5">
      <c r="A61" s="228" t="s">
        <v>442</v>
      </c>
      <c r="B61" s="236" t="s">
        <v>443</v>
      </c>
      <c r="C61" s="11"/>
      <c r="D61" s="238"/>
      <c r="E61" s="237"/>
      <c r="F61" s="235"/>
    </row>
    <row r="62" spans="1:6" ht="12.75">
      <c r="A62" s="228"/>
      <c r="B62" s="236" t="s">
        <v>292</v>
      </c>
      <c r="C62" s="11"/>
      <c r="D62" s="238"/>
      <c r="E62" s="237"/>
      <c r="F62" s="235"/>
    </row>
    <row r="63" spans="1:6" ht="12.75">
      <c r="A63" s="228"/>
      <c r="B63" s="236" t="s">
        <v>293</v>
      </c>
      <c r="C63" s="11"/>
      <c r="D63" s="238"/>
      <c r="E63" s="237"/>
      <c r="F63" s="235"/>
    </row>
    <row r="64" spans="1:6" ht="12.75">
      <c r="A64" s="228"/>
      <c r="B64" s="236" t="s">
        <v>444</v>
      </c>
      <c r="C64" s="11" t="s">
        <v>23</v>
      </c>
      <c r="D64" s="238">
        <v>8</v>
      </c>
      <c r="E64" s="237"/>
      <c r="F64" s="235">
        <f>+D64*E64</f>
        <v>0</v>
      </c>
    </row>
    <row r="65" spans="1:6" ht="12.75">
      <c r="A65" s="228"/>
      <c r="B65" s="236"/>
      <c r="C65" s="11"/>
      <c r="D65" s="238"/>
      <c r="E65" s="237"/>
      <c r="F65" s="235"/>
    </row>
    <row r="66" spans="1:6" ht="25.5">
      <c r="A66" s="228" t="s">
        <v>445</v>
      </c>
      <c r="B66" s="236" t="s">
        <v>446</v>
      </c>
      <c r="C66" s="11"/>
      <c r="D66" s="238"/>
      <c r="E66" s="237"/>
      <c r="F66" s="235"/>
    </row>
    <row r="67" spans="1:6" ht="12.75">
      <c r="A67" s="228"/>
      <c r="B67" s="236" t="s">
        <v>294</v>
      </c>
      <c r="C67" s="11"/>
      <c r="D67" s="238"/>
      <c r="E67" s="237"/>
      <c r="F67" s="235"/>
    </row>
    <row r="68" spans="1:6" ht="12.75">
      <c r="A68" s="228"/>
      <c r="B68" s="236" t="s">
        <v>295</v>
      </c>
      <c r="C68" s="11"/>
      <c r="D68" s="238"/>
      <c r="E68" s="237"/>
      <c r="F68" s="235"/>
    </row>
    <row r="69" spans="1:6" ht="12.75">
      <c r="A69" s="228"/>
      <c r="B69" s="236" t="s">
        <v>296</v>
      </c>
      <c r="C69" s="11"/>
      <c r="D69" s="238"/>
      <c r="E69" s="237"/>
      <c r="F69" s="235"/>
    </row>
    <row r="70" spans="1:6" ht="12.75">
      <c r="A70" s="228"/>
      <c r="B70" s="236" t="s">
        <v>447</v>
      </c>
      <c r="C70" s="11" t="s">
        <v>23</v>
      </c>
      <c r="D70" s="238">
        <v>3</v>
      </c>
      <c r="E70" s="237"/>
      <c r="F70" s="235">
        <f>+D70*E70</f>
        <v>0</v>
      </c>
    </row>
    <row r="71" spans="1:6" ht="12.75">
      <c r="A71" s="276"/>
      <c r="B71" s="236"/>
      <c r="C71" s="11"/>
      <c r="D71" s="237"/>
      <c r="E71" s="238"/>
      <c r="F71" s="235"/>
    </row>
    <row r="72" spans="1:6" ht="12.75">
      <c r="A72" s="276" t="s">
        <v>448</v>
      </c>
      <c r="B72" s="236" t="s">
        <v>297</v>
      </c>
      <c r="C72" s="11" t="s">
        <v>4</v>
      </c>
      <c r="D72" s="237">
        <v>1</v>
      </c>
      <c r="E72" s="238"/>
      <c r="F72" s="235">
        <f>+D72*E72</f>
        <v>0</v>
      </c>
    </row>
    <row r="73" spans="1:6" ht="12.75">
      <c r="A73" s="276"/>
      <c r="B73" s="236"/>
      <c r="C73" s="11"/>
      <c r="D73" s="237"/>
      <c r="E73" s="238"/>
      <c r="F73" s="235"/>
    </row>
    <row r="74" spans="1:6" ht="17.25" thickBot="1">
      <c r="A74" s="276"/>
      <c r="B74" s="218" t="s">
        <v>237</v>
      </c>
      <c r="C74" s="266"/>
      <c r="D74" s="341"/>
      <c r="E74" s="268" t="s">
        <v>234</v>
      </c>
      <c r="F74" s="293">
        <f>SUM(F21:F72)</f>
        <v>0</v>
      </c>
    </row>
    <row r="75" spans="1:6" ht="13.5" thickTop="1">
      <c r="A75" s="276"/>
      <c r="B75" s="236"/>
      <c r="C75" s="11"/>
      <c r="D75" s="237"/>
      <c r="E75" s="238"/>
      <c r="F75" s="235"/>
    </row>
    <row r="76" spans="1:6" ht="12.75">
      <c r="A76" s="276"/>
      <c r="B76" s="236"/>
      <c r="C76" s="11"/>
      <c r="D76" s="237"/>
      <c r="E76" s="238"/>
      <c r="F76" s="235"/>
    </row>
    <row r="77" spans="1:6" ht="17.25">
      <c r="A77" s="243"/>
      <c r="B77" s="243"/>
      <c r="C77" s="244"/>
      <c r="D77" s="245"/>
      <c r="E77" s="245"/>
      <c r="F77" s="246"/>
    </row>
    <row r="78" spans="1:6" ht="17.25" thickBot="1">
      <c r="A78" s="277" t="s">
        <v>32</v>
      </c>
      <c r="B78" s="271" t="s">
        <v>449</v>
      </c>
      <c r="C78" s="269"/>
      <c r="D78" s="342"/>
      <c r="E78" s="267"/>
      <c r="F78" s="270"/>
    </row>
    <row r="79" spans="1:6" ht="13.5" thickTop="1">
      <c r="A79" s="228"/>
      <c r="B79" s="236"/>
      <c r="C79" s="11"/>
      <c r="D79" s="238"/>
      <c r="E79" s="238"/>
      <c r="F79" s="235"/>
    </row>
    <row r="80" spans="1:6" ht="12.75">
      <c r="A80" s="276" t="s">
        <v>7</v>
      </c>
      <c r="B80" s="236" t="s">
        <v>298</v>
      </c>
      <c r="C80" s="219"/>
      <c r="D80" s="251"/>
      <c r="E80" s="247"/>
      <c r="F80" s="248"/>
    </row>
    <row r="81" spans="1:6" ht="12.75">
      <c r="A81" s="228"/>
      <c r="B81" s="236" t="s">
        <v>299</v>
      </c>
      <c r="C81" s="219" t="s">
        <v>184</v>
      </c>
      <c r="D81" s="251">
        <v>150</v>
      </c>
      <c r="E81" s="247"/>
      <c r="F81" s="248">
        <f>+D81*E81</f>
        <v>0</v>
      </c>
    </row>
    <row r="82" spans="1:6" ht="12.75">
      <c r="A82" s="228"/>
      <c r="B82" s="236"/>
      <c r="C82" s="219"/>
      <c r="D82" s="251"/>
      <c r="E82" s="247"/>
      <c r="F82" s="248"/>
    </row>
    <row r="83" spans="1:6" ht="12.75">
      <c r="A83" s="276" t="s">
        <v>8</v>
      </c>
      <c r="B83" s="236" t="s">
        <v>300</v>
      </c>
      <c r="C83" s="11"/>
      <c r="D83" s="238"/>
      <c r="E83" s="238"/>
      <c r="F83" s="235"/>
    </row>
    <row r="84" spans="1:6" ht="12.75">
      <c r="A84" s="228"/>
      <c r="B84" s="236" t="s">
        <v>301</v>
      </c>
      <c r="C84" s="11" t="s">
        <v>184</v>
      </c>
      <c r="D84" s="238">
        <v>120</v>
      </c>
      <c r="E84" s="238"/>
      <c r="F84" s="235">
        <f>+D84*E84</f>
        <v>0</v>
      </c>
    </row>
    <row r="85" spans="1:6" ht="12.75">
      <c r="A85" s="228"/>
      <c r="B85" s="236" t="s">
        <v>302</v>
      </c>
      <c r="C85" s="11" t="s">
        <v>184</v>
      </c>
      <c r="D85" s="238">
        <v>140</v>
      </c>
      <c r="E85" s="238"/>
      <c r="F85" s="235">
        <f>+D85*E85</f>
        <v>0</v>
      </c>
    </row>
    <row r="86" spans="1:6" ht="12.75">
      <c r="A86" s="228"/>
      <c r="B86" s="236" t="s">
        <v>303</v>
      </c>
      <c r="C86" s="11" t="s">
        <v>184</v>
      </c>
      <c r="D86" s="238">
        <v>90</v>
      </c>
      <c r="E86" s="238"/>
      <c r="F86" s="235">
        <f>+D86*E86</f>
        <v>0</v>
      </c>
    </row>
    <row r="87" spans="1:6" ht="12.75">
      <c r="A87" s="228"/>
      <c r="B87" s="236"/>
      <c r="C87" s="11"/>
      <c r="D87" s="238"/>
      <c r="E87" s="238"/>
      <c r="F87" s="235"/>
    </row>
    <row r="88" spans="1:6" ht="12.75">
      <c r="A88" s="276" t="s">
        <v>9</v>
      </c>
      <c r="B88" s="236" t="s">
        <v>304</v>
      </c>
      <c r="C88" s="11"/>
      <c r="D88" s="238"/>
      <c r="E88" s="238"/>
      <c r="F88" s="235"/>
    </row>
    <row r="89" spans="1:6" ht="12.75">
      <c r="A89" s="228"/>
      <c r="B89" s="236" t="s">
        <v>305</v>
      </c>
      <c r="C89" s="11" t="s">
        <v>184</v>
      </c>
      <c r="D89" s="238">
        <v>310</v>
      </c>
      <c r="E89" s="238"/>
      <c r="F89" s="235">
        <f>+D89*E89</f>
        <v>0</v>
      </c>
    </row>
    <row r="90" spans="1:6" ht="12.75">
      <c r="A90" s="228"/>
      <c r="B90" s="236" t="s">
        <v>306</v>
      </c>
      <c r="C90" s="11" t="s">
        <v>184</v>
      </c>
      <c r="D90" s="238">
        <v>210</v>
      </c>
      <c r="E90" s="238"/>
      <c r="F90" s="235">
        <f>+D90*E90</f>
        <v>0</v>
      </c>
    </row>
    <row r="91" spans="1:6" ht="12.75">
      <c r="A91" s="228"/>
      <c r="B91" s="236" t="s">
        <v>307</v>
      </c>
      <c r="C91" s="11" t="s">
        <v>184</v>
      </c>
      <c r="D91" s="238">
        <v>280</v>
      </c>
      <c r="E91" s="238"/>
      <c r="F91" s="235">
        <f>+D91*E91</f>
        <v>0</v>
      </c>
    </row>
    <row r="92" spans="1:6" ht="12.75">
      <c r="A92" s="228"/>
      <c r="B92" s="236"/>
      <c r="C92" s="219"/>
      <c r="D92" s="251"/>
      <c r="E92" s="247"/>
      <c r="F92" s="248"/>
    </row>
    <row r="93" spans="1:6" ht="12.75">
      <c r="A93" s="276" t="s">
        <v>10</v>
      </c>
      <c r="B93" s="236" t="s">
        <v>308</v>
      </c>
      <c r="C93" s="219"/>
      <c r="D93" s="251"/>
      <c r="E93" s="247"/>
      <c r="F93" s="248"/>
    </row>
    <row r="94" spans="1:6" ht="12.75">
      <c r="A94" s="276"/>
      <c r="B94" s="236" t="s">
        <v>309</v>
      </c>
      <c r="C94" s="219"/>
      <c r="D94" s="251"/>
      <c r="E94" s="247"/>
      <c r="F94" s="248"/>
    </row>
    <row r="95" spans="1:6" ht="12.75">
      <c r="A95" s="276"/>
      <c r="B95" s="236" t="s">
        <v>310</v>
      </c>
      <c r="C95" s="219"/>
      <c r="D95" s="251"/>
      <c r="E95" s="247"/>
      <c r="F95" s="248"/>
    </row>
    <row r="96" spans="1:6" ht="12.75">
      <c r="A96" s="228"/>
      <c r="B96" s="236" t="s">
        <v>311</v>
      </c>
      <c r="C96" s="219" t="s">
        <v>184</v>
      </c>
      <c r="D96" s="251">
        <v>310</v>
      </c>
      <c r="E96" s="247"/>
      <c r="F96" s="248">
        <f>+D96*E96</f>
        <v>0</v>
      </c>
    </row>
    <row r="97" spans="1:6" ht="12.75">
      <c r="A97" s="228"/>
      <c r="B97" s="236" t="s">
        <v>312</v>
      </c>
      <c r="C97" s="219" t="s">
        <v>184</v>
      </c>
      <c r="D97" s="251">
        <v>210</v>
      </c>
      <c r="E97" s="247"/>
      <c r="F97" s="248">
        <f>+D97*E97</f>
        <v>0</v>
      </c>
    </row>
    <row r="98" spans="1:6" ht="12.75">
      <c r="A98" s="228"/>
      <c r="B98" s="236" t="s">
        <v>313</v>
      </c>
      <c r="C98" s="219" t="s">
        <v>184</v>
      </c>
      <c r="D98" s="251">
        <v>280</v>
      </c>
      <c r="E98" s="247"/>
      <c r="F98" s="248">
        <f>+D98*E98</f>
        <v>0</v>
      </c>
    </row>
    <row r="99" spans="1:6" ht="12.75">
      <c r="A99" s="228"/>
      <c r="B99" s="236" t="s">
        <v>314</v>
      </c>
      <c r="C99" s="219" t="s">
        <v>184</v>
      </c>
      <c r="D99" s="251">
        <v>50</v>
      </c>
      <c r="E99" s="247"/>
      <c r="F99" s="248">
        <f>+D99*E99</f>
        <v>0</v>
      </c>
    </row>
    <row r="100" spans="1:6" ht="12.75">
      <c r="A100" s="228"/>
      <c r="B100" s="236"/>
      <c r="C100" s="219"/>
      <c r="D100" s="251"/>
      <c r="E100" s="247"/>
      <c r="F100" s="248"/>
    </row>
    <row r="101" spans="1:6" ht="12.75">
      <c r="A101" s="276" t="s">
        <v>12</v>
      </c>
      <c r="B101" s="236" t="s">
        <v>315</v>
      </c>
      <c r="C101" s="11"/>
      <c r="D101" s="238"/>
      <c r="E101" s="238"/>
      <c r="F101" s="235"/>
    </row>
    <row r="102" spans="1:6" ht="12.75">
      <c r="A102" s="228"/>
      <c r="B102" s="236" t="s">
        <v>316</v>
      </c>
      <c r="C102" s="11" t="s">
        <v>184</v>
      </c>
      <c r="D102" s="238">
        <v>90</v>
      </c>
      <c r="E102" s="237"/>
      <c r="F102" s="235">
        <f>+D102*E102</f>
        <v>0</v>
      </c>
    </row>
    <row r="103" spans="1:6" ht="12.75">
      <c r="A103" s="228"/>
      <c r="B103" s="236"/>
      <c r="C103" s="11"/>
      <c r="D103" s="238"/>
      <c r="E103" s="238"/>
      <c r="F103" s="235"/>
    </row>
    <row r="104" spans="1:6" ht="12.75">
      <c r="A104" s="276" t="s">
        <v>13</v>
      </c>
      <c r="B104" s="236" t="s">
        <v>317</v>
      </c>
      <c r="C104" s="11"/>
      <c r="D104" s="238"/>
      <c r="E104" s="238"/>
      <c r="F104" s="235"/>
    </row>
    <row r="105" spans="1:6" ht="12.75">
      <c r="A105" s="228"/>
      <c r="B105" s="236" t="s">
        <v>318</v>
      </c>
      <c r="C105" s="11" t="s">
        <v>184</v>
      </c>
      <c r="D105" s="238">
        <v>180</v>
      </c>
      <c r="E105" s="238"/>
      <c r="F105" s="235">
        <f>+D105*E105</f>
        <v>0</v>
      </c>
    </row>
    <row r="106" spans="1:6" ht="12.75">
      <c r="A106" s="228"/>
      <c r="B106" s="236" t="s">
        <v>319</v>
      </c>
      <c r="C106" s="11" t="s">
        <v>184</v>
      </c>
      <c r="D106" s="238">
        <v>90</v>
      </c>
      <c r="E106" s="238"/>
      <c r="F106" s="235">
        <f>+D106*E106</f>
        <v>0</v>
      </c>
    </row>
    <row r="107" spans="1:6" ht="12.75">
      <c r="A107" s="228"/>
      <c r="B107" s="236"/>
      <c r="C107" s="11"/>
      <c r="D107" s="238"/>
      <c r="E107" s="238"/>
      <c r="F107" s="235"/>
    </row>
    <row r="108" spans="1:6" ht="12.75">
      <c r="A108" s="276" t="s">
        <v>14</v>
      </c>
      <c r="B108" s="236" t="s">
        <v>320</v>
      </c>
      <c r="C108" s="11"/>
      <c r="D108" s="238"/>
      <c r="E108" s="238"/>
      <c r="F108" s="235"/>
    </row>
    <row r="109" spans="1:6" ht="12.75">
      <c r="A109" s="228"/>
      <c r="B109" s="236" t="s">
        <v>424</v>
      </c>
      <c r="C109" s="11" t="s">
        <v>184</v>
      </c>
      <c r="D109" s="238">
        <v>250</v>
      </c>
      <c r="E109" s="238"/>
      <c r="F109" s="235">
        <f>+D109*E109</f>
        <v>0</v>
      </c>
    </row>
    <row r="110" spans="1:6" ht="12.75">
      <c r="A110" s="228"/>
      <c r="B110" s="236" t="s">
        <v>321</v>
      </c>
      <c r="C110" s="11"/>
      <c r="D110" s="238"/>
      <c r="E110" s="238"/>
      <c r="F110" s="235"/>
    </row>
    <row r="111" spans="1:6" ht="12.75">
      <c r="A111" s="276" t="s">
        <v>15</v>
      </c>
      <c r="B111" s="236" t="s">
        <v>322</v>
      </c>
      <c r="C111" s="11"/>
      <c r="D111" s="238"/>
      <c r="E111" s="238"/>
      <c r="F111" s="235"/>
    </row>
    <row r="112" spans="1:6" ht="12.75">
      <c r="A112" s="228"/>
      <c r="B112" s="236" t="s">
        <v>424</v>
      </c>
      <c r="C112" s="11" t="s">
        <v>184</v>
      </c>
      <c r="D112" s="238">
        <v>1020</v>
      </c>
      <c r="E112" s="238"/>
      <c r="F112" s="235">
        <f>+D112*E112</f>
        <v>0</v>
      </c>
    </row>
    <row r="113" spans="1:6" ht="12.75">
      <c r="A113" s="228"/>
      <c r="B113" s="236" t="s">
        <v>425</v>
      </c>
      <c r="C113" s="11" t="s">
        <v>184</v>
      </c>
      <c r="D113" s="238">
        <v>280</v>
      </c>
      <c r="E113" s="238"/>
      <c r="F113" s="235">
        <f>+D113*E113</f>
        <v>0</v>
      </c>
    </row>
    <row r="114" spans="1:6" ht="12.75">
      <c r="A114" s="228"/>
      <c r="B114" s="236" t="s">
        <v>426</v>
      </c>
      <c r="C114" s="11" t="s">
        <v>184</v>
      </c>
      <c r="D114" s="238">
        <v>50</v>
      </c>
      <c r="E114" s="238"/>
      <c r="F114" s="235">
        <f>+D114*E114</f>
        <v>0</v>
      </c>
    </row>
    <row r="115" spans="1:6" ht="12.75">
      <c r="A115" s="228"/>
      <c r="B115" s="236"/>
      <c r="C115" s="11"/>
      <c r="D115" s="238"/>
      <c r="E115" s="238"/>
      <c r="F115" s="235"/>
    </row>
    <row r="116" spans="1:6" ht="12.75">
      <c r="A116" s="276" t="s">
        <v>17</v>
      </c>
      <c r="B116" s="236" t="s">
        <v>323</v>
      </c>
      <c r="C116" s="11"/>
      <c r="D116" s="238"/>
      <c r="E116" s="238"/>
      <c r="F116" s="235"/>
    </row>
    <row r="117" spans="1:6" ht="12.75">
      <c r="A117" s="228"/>
      <c r="B117" s="236" t="s">
        <v>324</v>
      </c>
      <c r="C117" s="11" t="s">
        <v>184</v>
      </c>
      <c r="D117" s="238">
        <v>70</v>
      </c>
      <c r="E117" s="238"/>
      <c r="F117" s="235">
        <f>+D117*E117</f>
        <v>0</v>
      </c>
    </row>
    <row r="118" spans="1:6" ht="12.75">
      <c r="A118" s="228"/>
      <c r="B118" s="236"/>
      <c r="C118" s="11"/>
      <c r="D118" s="238"/>
      <c r="E118" s="237"/>
      <c r="F118" s="235"/>
    </row>
    <row r="119" spans="1:6" ht="12.75">
      <c r="A119" s="228" t="s">
        <v>18</v>
      </c>
      <c r="B119" s="250" t="s">
        <v>325</v>
      </c>
      <c r="C119" s="219" t="s">
        <v>23</v>
      </c>
      <c r="D119" s="251">
        <v>2</v>
      </c>
      <c r="E119" s="251"/>
      <c r="F119" s="248">
        <f>+D119*E119</f>
        <v>0</v>
      </c>
    </row>
    <row r="120" spans="1:6" ht="12.75">
      <c r="A120" s="228"/>
      <c r="B120" s="250" t="s">
        <v>326</v>
      </c>
      <c r="C120" s="219"/>
      <c r="D120" s="251"/>
      <c r="E120" s="251"/>
      <c r="F120" s="248"/>
    </row>
    <row r="121" spans="1:6" ht="12.75">
      <c r="A121" s="228"/>
      <c r="B121" s="250"/>
      <c r="C121" s="219"/>
      <c r="D121" s="251"/>
      <c r="E121" s="251"/>
      <c r="F121" s="248"/>
    </row>
    <row r="122" spans="1:6" ht="12.75">
      <c r="A122" s="276" t="s">
        <v>19</v>
      </c>
      <c r="B122" s="236" t="s">
        <v>327</v>
      </c>
      <c r="C122" s="11" t="s">
        <v>23</v>
      </c>
      <c r="D122" s="238">
        <v>18</v>
      </c>
      <c r="E122" s="238"/>
      <c r="F122" s="235">
        <f>+D122*E122</f>
        <v>0</v>
      </c>
    </row>
    <row r="123" spans="1:6" ht="12.75">
      <c r="A123" s="228"/>
      <c r="B123" s="236" t="s">
        <v>328</v>
      </c>
      <c r="C123" s="11"/>
      <c r="D123" s="238"/>
      <c r="E123" s="238"/>
      <c r="F123" s="235"/>
    </row>
    <row r="124" spans="1:6" ht="12.75">
      <c r="A124" s="276" t="s">
        <v>20</v>
      </c>
      <c r="B124" s="236" t="s">
        <v>329</v>
      </c>
      <c r="C124" s="11" t="s">
        <v>23</v>
      </c>
      <c r="D124" s="238">
        <v>16</v>
      </c>
      <c r="E124" s="238"/>
      <c r="F124" s="235">
        <f>+D124*E124</f>
        <v>0</v>
      </c>
    </row>
    <row r="125" spans="1:6" ht="12.75">
      <c r="A125" s="276"/>
      <c r="B125" s="236"/>
      <c r="C125" s="11"/>
      <c r="D125" s="238"/>
      <c r="E125" s="238"/>
      <c r="F125" s="235"/>
    </row>
    <row r="126" spans="1:6" ht="12.75">
      <c r="A126" s="276" t="s">
        <v>21</v>
      </c>
      <c r="B126" s="236" t="s">
        <v>330</v>
      </c>
      <c r="C126" s="11" t="s">
        <v>23</v>
      </c>
      <c r="D126" s="238">
        <v>4</v>
      </c>
      <c r="E126" s="238"/>
      <c r="F126" s="235">
        <f>+D126*E126</f>
        <v>0</v>
      </c>
    </row>
    <row r="127" spans="1:6" ht="12.75">
      <c r="A127" s="228"/>
      <c r="B127" s="236"/>
      <c r="C127" s="219"/>
      <c r="D127" s="251"/>
      <c r="E127" s="247"/>
      <c r="F127" s="248"/>
    </row>
    <row r="128" spans="1:6" ht="12.75">
      <c r="A128" s="276" t="s">
        <v>22</v>
      </c>
      <c r="B128" s="236" t="s">
        <v>331</v>
      </c>
      <c r="C128" s="11"/>
      <c r="D128" s="238"/>
      <c r="E128" s="238"/>
      <c r="F128" s="235"/>
    </row>
    <row r="129" spans="1:6" ht="12.75">
      <c r="A129" s="228"/>
      <c r="B129" s="236" t="s">
        <v>332</v>
      </c>
      <c r="C129" s="11" t="s">
        <v>23</v>
      </c>
      <c r="D129" s="238">
        <v>5</v>
      </c>
      <c r="E129" s="238"/>
      <c r="F129" s="235">
        <f>+D129*E129</f>
        <v>0</v>
      </c>
    </row>
    <row r="130" spans="1:6" ht="12.75">
      <c r="A130" s="228"/>
      <c r="B130" s="236"/>
      <c r="C130" s="11"/>
      <c r="D130" s="238"/>
      <c r="E130" s="238"/>
      <c r="F130" s="235"/>
    </row>
    <row r="131" spans="1:6" ht="12.75">
      <c r="A131" s="276" t="s">
        <v>25</v>
      </c>
      <c r="B131" s="236" t="s">
        <v>333</v>
      </c>
      <c r="C131" s="11"/>
      <c r="D131" s="238"/>
      <c r="E131" s="238"/>
      <c r="F131" s="235"/>
    </row>
    <row r="132" spans="1:6" ht="12.75">
      <c r="A132" s="228"/>
      <c r="B132" s="236" t="s">
        <v>334</v>
      </c>
      <c r="C132" s="11" t="s">
        <v>23</v>
      </c>
      <c r="D132" s="238">
        <v>3</v>
      </c>
      <c r="E132" s="238"/>
      <c r="F132" s="235">
        <f>+D132*E132</f>
        <v>0</v>
      </c>
    </row>
    <row r="133" spans="1:6" ht="12.75">
      <c r="A133" s="228"/>
      <c r="B133" s="236" t="s">
        <v>335</v>
      </c>
      <c r="C133" s="11" t="s">
        <v>23</v>
      </c>
      <c r="D133" s="237">
        <v>1</v>
      </c>
      <c r="E133" s="238"/>
      <c r="F133" s="235">
        <f>+D133*E133</f>
        <v>0</v>
      </c>
    </row>
    <row r="134" spans="1:6" ht="12.75">
      <c r="A134" s="228"/>
      <c r="B134" s="236"/>
      <c r="C134" s="219"/>
      <c r="D134" s="251"/>
      <c r="E134" s="247"/>
      <c r="F134" s="248"/>
    </row>
    <row r="135" spans="1:6" ht="12.75">
      <c r="A135" s="228" t="s">
        <v>3</v>
      </c>
      <c r="B135" s="236" t="s">
        <v>336</v>
      </c>
      <c r="C135" s="219"/>
      <c r="D135" s="251"/>
      <c r="E135" s="247"/>
      <c r="F135" s="248"/>
    </row>
    <row r="136" spans="1:6" ht="12.75">
      <c r="A136" s="228"/>
      <c r="B136" s="236" t="s">
        <v>337</v>
      </c>
      <c r="C136" s="219"/>
      <c r="D136" s="251"/>
      <c r="E136" s="247"/>
      <c r="F136" s="248"/>
    </row>
    <row r="137" spans="1:6" ht="12.75">
      <c r="A137" s="228"/>
      <c r="B137" s="236" t="s">
        <v>338</v>
      </c>
      <c r="C137" s="219"/>
      <c r="D137" s="251"/>
      <c r="E137" s="247"/>
      <c r="F137" s="248"/>
    </row>
    <row r="138" spans="1:6" ht="12.75">
      <c r="A138" s="228"/>
      <c r="B138" s="236" t="s">
        <v>339</v>
      </c>
      <c r="C138" s="219" t="s">
        <v>23</v>
      </c>
      <c r="D138" s="251">
        <v>2</v>
      </c>
      <c r="E138" s="247"/>
      <c r="F138" s="248">
        <f>+D138*E138</f>
        <v>0</v>
      </c>
    </row>
    <row r="139" spans="1:6" ht="12.75">
      <c r="A139" s="228"/>
      <c r="B139" s="236"/>
      <c r="C139" s="11"/>
      <c r="D139" s="238"/>
      <c r="E139" s="238"/>
      <c r="F139" s="235"/>
    </row>
    <row r="140" spans="1:6" ht="12.75">
      <c r="A140" s="228" t="s">
        <v>439</v>
      </c>
      <c r="B140" s="236" t="s">
        <v>340</v>
      </c>
      <c r="C140" s="11" t="s">
        <v>4</v>
      </c>
      <c r="D140" s="238">
        <v>9</v>
      </c>
      <c r="E140" s="238"/>
      <c r="F140" s="235">
        <f>+D140*E140</f>
        <v>0</v>
      </c>
    </row>
    <row r="141" spans="1:6" ht="12.75">
      <c r="A141" s="276"/>
      <c r="B141" s="236"/>
      <c r="C141" s="11"/>
      <c r="D141" s="238"/>
      <c r="E141" s="238"/>
      <c r="F141" s="235"/>
    </row>
    <row r="142" spans="1:6" ht="12.75">
      <c r="A142" s="276" t="s">
        <v>442</v>
      </c>
      <c r="B142" s="236" t="s">
        <v>341</v>
      </c>
      <c r="C142" s="11" t="s">
        <v>27</v>
      </c>
      <c r="D142" s="238">
        <v>60</v>
      </c>
      <c r="E142" s="238"/>
      <c r="F142" s="235">
        <f>+D142*E142</f>
        <v>0</v>
      </c>
    </row>
    <row r="143" spans="1:6" ht="12.75">
      <c r="A143" s="228"/>
      <c r="B143" s="236"/>
      <c r="C143" s="11"/>
      <c r="D143" s="238"/>
      <c r="E143" s="238"/>
      <c r="F143" s="235"/>
    </row>
    <row r="144" spans="1:6" ht="12.75">
      <c r="A144" s="276" t="s">
        <v>445</v>
      </c>
      <c r="B144" s="236" t="s">
        <v>342</v>
      </c>
      <c r="C144" s="11"/>
      <c r="D144" s="238"/>
      <c r="E144" s="238"/>
      <c r="F144" s="235"/>
    </row>
    <row r="145" spans="1:6" ht="12.75">
      <c r="A145" s="228"/>
      <c r="B145" s="236" t="s">
        <v>343</v>
      </c>
      <c r="C145" s="11" t="s">
        <v>11</v>
      </c>
      <c r="D145" s="238">
        <v>3</v>
      </c>
      <c r="E145" s="238"/>
      <c r="F145" s="235">
        <f>+D145*E145</f>
        <v>0</v>
      </c>
    </row>
    <row r="146" spans="1:6" ht="12.75">
      <c r="A146" s="228"/>
      <c r="B146" s="236"/>
      <c r="C146" s="11"/>
      <c r="D146" s="238"/>
      <c r="E146" s="238"/>
      <c r="F146" s="235"/>
    </row>
    <row r="147" spans="1:6" ht="12.75">
      <c r="A147" s="276" t="s">
        <v>448</v>
      </c>
      <c r="B147" s="236" t="s">
        <v>344</v>
      </c>
      <c r="C147" s="11" t="s">
        <v>4</v>
      </c>
      <c r="D147" s="238">
        <v>1</v>
      </c>
      <c r="E147" s="238"/>
      <c r="F147" s="235">
        <f>+D147*E147</f>
        <v>0</v>
      </c>
    </row>
    <row r="148" spans="1:6" ht="12.75">
      <c r="A148" s="228"/>
      <c r="B148" s="236"/>
      <c r="C148" s="11"/>
      <c r="D148" s="238"/>
      <c r="E148" s="238"/>
      <c r="F148" s="235"/>
    </row>
    <row r="149" spans="1:6" ht="12.75">
      <c r="A149" s="276" t="s">
        <v>450</v>
      </c>
      <c r="B149" s="236" t="s">
        <v>345</v>
      </c>
      <c r="C149" s="11" t="s">
        <v>4</v>
      </c>
      <c r="D149" s="238">
        <v>1</v>
      </c>
      <c r="E149" s="238"/>
      <c r="F149" s="235">
        <f>+D149*E149</f>
        <v>0</v>
      </c>
    </row>
    <row r="150" spans="1:6" ht="12.75">
      <c r="A150" s="228"/>
      <c r="B150" s="236"/>
      <c r="C150" s="11"/>
      <c r="D150" s="238"/>
      <c r="E150" s="238"/>
      <c r="F150" s="235"/>
    </row>
    <row r="151" spans="1:6" ht="12.75">
      <c r="A151" s="228" t="s">
        <v>451</v>
      </c>
      <c r="B151" s="236" t="s">
        <v>346</v>
      </c>
      <c r="C151" s="11" t="s">
        <v>27</v>
      </c>
      <c r="D151" s="238">
        <v>350</v>
      </c>
      <c r="E151" s="238"/>
      <c r="F151" s="235">
        <f>+D151*E151</f>
        <v>0</v>
      </c>
    </row>
    <row r="152" spans="1:6" ht="12.75">
      <c r="A152" s="228"/>
      <c r="B152" s="236"/>
      <c r="C152" s="11"/>
      <c r="D152" s="238"/>
      <c r="E152" s="238"/>
      <c r="F152" s="235"/>
    </row>
    <row r="153" spans="1:6" ht="12.75">
      <c r="A153" s="276" t="s">
        <v>452</v>
      </c>
      <c r="B153" s="236" t="s">
        <v>347</v>
      </c>
      <c r="C153" s="11" t="s">
        <v>184</v>
      </c>
      <c r="D153" s="238">
        <v>20</v>
      </c>
      <c r="E153" s="238"/>
      <c r="F153" s="235">
        <f>+D153*E153</f>
        <v>0</v>
      </c>
    </row>
    <row r="154" spans="1:6" ht="12.75">
      <c r="A154" s="276"/>
      <c r="B154" s="236"/>
      <c r="C154" s="11"/>
      <c r="D154" s="238"/>
      <c r="E154" s="238"/>
      <c r="F154" s="235"/>
    </row>
    <row r="155" spans="1:6" ht="12.75">
      <c r="A155" s="228" t="s">
        <v>453</v>
      </c>
      <c r="B155" s="236" t="s">
        <v>348</v>
      </c>
      <c r="C155" s="11" t="s">
        <v>4</v>
      </c>
      <c r="D155" s="238">
        <v>1</v>
      </c>
      <c r="E155" s="238"/>
      <c r="F155" s="235">
        <f>+D155*E155</f>
        <v>0</v>
      </c>
    </row>
    <row r="156" spans="1:6" ht="12.75">
      <c r="A156" s="228"/>
      <c r="B156" s="236"/>
      <c r="C156" s="239"/>
      <c r="D156" s="240"/>
      <c r="E156" s="240"/>
      <c r="F156" s="241"/>
    </row>
    <row r="157" spans="1:6" ht="17.25" thickBot="1">
      <c r="A157" s="228"/>
      <c r="B157" s="271" t="s">
        <v>449</v>
      </c>
      <c r="C157" s="266"/>
      <c r="D157" s="267"/>
      <c r="E157" s="268" t="s">
        <v>221</v>
      </c>
      <c r="F157" s="270">
        <f>SUM(F81:F155)</f>
        <v>0</v>
      </c>
    </row>
    <row r="158" spans="1:6" ht="13.5" thickTop="1">
      <c r="A158" s="262"/>
      <c r="B158" s="252"/>
      <c r="C158" s="11"/>
      <c r="D158" s="238"/>
      <c r="E158" s="238"/>
      <c r="F158" s="242" t="s">
        <v>50</v>
      </c>
    </row>
    <row r="159" spans="1:6" ht="12.75">
      <c r="A159" s="262"/>
      <c r="B159" s="252"/>
      <c r="C159" s="11"/>
      <c r="D159" s="238"/>
      <c r="E159" s="238"/>
      <c r="F159" s="242"/>
    </row>
    <row r="160" spans="1:6" ht="12.75">
      <c r="A160" s="228"/>
      <c r="B160" s="249"/>
      <c r="C160" s="11"/>
      <c r="D160" s="238"/>
      <c r="E160" s="238"/>
      <c r="F160" s="235"/>
    </row>
    <row r="161" spans="1:6" ht="17.25" thickBot="1">
      <c r="A161" s="277" t="s">
        <v>38</v>
      </c>
      <c r="B161" s="273" t="s">
        <v>454</v>
      </c>
      <c r="C161" s="269"/>
      <c r="D161" s="342"/>
      <c r="E161" s="267"/>
      <c r="F161" s="270"/>
    </row>
    <row r="162" spans="1:6" ht="13.5" thickTop="1">
      <c r="A162" s="228"/>
      <c r="B162" s="236"/>
      <c r="C162" s="11"/>
      <c r="D162" s="238"/>
      <c r="E162" s="238"/>
      <c r="F162" s="235"/>
    </row>
    <row r="163" spans="1:6" ht="12.75">
      <c r="A163" s="228"/>
      <c r="B163" s="252" t="s">
        <v>349</v>
      </c>
      <c r="C163" s="11"/>
      <c r="D163" s="238"/>
      <c r="E163" s="238"/>
      <c r="F163" s="235"/>
    </row>
    <row r="164" spans="1:6" ht="12.75">
      <c r="A164" s="228"/>
      <c r="B164" s="252"/>
      <c r="C164" s="11"/>
      <c r="D164" s="238"/>
      <c r="E164" s="238"/>
      <c r="F164" s="235" t="s">
        <v>50</v>
      </c>
    </row>
    <row r="165" spans="1:6" ht="12.75">
      <c r="A165" s="276" t="s">
        <v>7</v>
      </c>
      <c r="B165" s="236" t="s">
        <v>350</v>
      </c>
      <c r="C165" s="219" t="s">
        <v>23</v>
      </c>
      <c r="D165" s="251">
        <v>1</v>
      </c>
      <c r="E165" s="247"/>
      <c r="F165" s="235">
        <f>+D165*E165</f>
        <v>0</v>
      </c>
    </row>
    <row r="166" spans="1:6" ht="12.75">
      <c r="A166" s="276"/>
      <c r="B166" s="236" t="s">
        <v>351</v>
      </c>
      <c r="C166" s="219"/>
      <c r="D166" s="251"/>
      <c r="E166" s="247"/>
      <c r="F166" s="235"/>
    </row>
    <row r="167" spans="1:6" ht="12.75">
      <c r="A167" s="276"/>
      <c r="B167" s="236"/>
      <c r="C167" s="219"/>
      <c r="D167" s="251"/>
      <c r="E167" s="247"/>
      <c r="F167" s="235"/>
    </row>
    <row r="168" spans="1:6" ht="12.75">
      <c r="A168" s="228"/>
      <c r="B168" s="252"/>
      <c r="C168" s="11"/>
      <c r="D168" s="238"/>
      <c r="E168" s="238"/>
      <c r="F168" s="235"/>
    </row>
    <row r="169" spans="1:6" ht="12.75">
      <c r="A169" s="228"/>
      <c r="B169" s="252" t="s">
        <v>352</v>
      </c>
      <c r="C169" s="11"/>
      <c r="D169" s="238"/>
      <c r="E169" s="238"/>
      <c r="F169" s="235"/>
    </row>
    <row r="170" spans="1:6" ht="12.75">
      <c r="A170" s="228"/>
      <c r="B170" s="252" t="s">
        <v>353</v>
      </c>
      <c r="C170" s="11"/>
      <c r="D170" s="238"/>
      <c r="E170" s="238"/>
      <c r="F170" s="235"/>
    </row>
    <row r="171" spans="1:6" ht="12.75">
      <c r="A171" s="228"/>
      <c r="B171" s="236"/>
      <c r="C171" s="11"/>
      <c r="D171" s="238"/>
      <c r="E171" s="238"/>
      <c r="F171" s="235"/>
    </row>
    <row r="172" spans="1:6" ht="12.75">
      <c r="A172" s="276" t="s">
        <v>8</v>
      </c>
      <c r="B172" s="236" t="s">
        <v>354</v>
      </c>
      <c r="C172" s="219"/>
      <c r="D172" s="251"/>
      <c r="E172" s="247"/>
      <c r="F172" s="248"/>
    </row>
    <row r="173" spans="1:6" ht="12.75">
      <c r="A173" s="228"/>
      <c r="B173" s="236" t="s">
        <v>355</v>
      </c>
      <c r="C173" s="219" t="s">
        <v>4</v>
      </c>
      <c r="D173" s="251">
        <v>1</v>
      </c>
      <c r="E173" s="247"/>
      <c r="F173" s="248">
        <f>+D173*E173</f>
        <v>0</v>
      </c>
    </row>
    <row r="174" spans="1:6" ht="12.75">
      <c r="A174" s="228"/>
      <c r="B174" s="236" t="s">
        <v>356</v>
      </c>
      <c r="C174" s="11"/>
      <c r="D174" s="238"/>
      <c r="E174" s="238"/>
      <c r="F174" s="235"/>
    </row>
    <row r="175" spans="1:6" ht="12.75">
      <c r="A175" s="228"/>
      <c r="B175" s="236" t="s">
        <v>357</v>
      </c>
      <c r="C175" s="11"/>
      <c r="D175" s="238"/>
      <c r="E175" s="238"/>
      <c r="F175" s="235"/>
    </row>
    <row r="176" spans="1:6" ht="12.75">
      <c r="A176" s="228"/>
      <c r="B176" s="236"/>
      <c r="C176" s="11"/>
      <c r="D176" s="238"/>
      <c r="E176" s="238"/>
      <c r="F176" s="235"/>
    </row>
    <row r="177" spans="1:6" ht="12.75">
      <c r="A177" s="276" t="s">
        <v>9</v>
      </c>
      <c r="B177" s="236" t="s">
        <v>358</v>
      </c>
      <c r="C177" s="219"/>
      <c r="D177" s="251"/>
      <c r="E177" s="247"/>
      <c r="F177" s="248"/>
    </row>
    <row r="178" spans="1:6" ht="12.75">
      <c r="A178" s="276"/>
      <c r="B178" s="236" t="s">
        <v>359</v>
      </c>
      <c r="C178" s="219" t="s">
        <v>23</v>
      </c>
      <c r="D178" s="251">
        <v>1</v>
      </c>
      <c r="E178" s="247"/>
      <c r="F178" s="248">
        <f>+D178*E178</f>
        <v>0</v>
      </c>
    </row>
    <row r="179" spans="1:6" ht="12.75">
      <c r="A179" s="228"/>
      <c r="B179" s="236"/>
      <c r="C179" s="219"/>
      <c r="D179" s="251"/>
      <c r="E179" s="247"/>
      <c r="F179" s="248"/>
    </row>
    <row r="180" spans="1:6" ht="12.75">
      <c r="A180" s="276" t="s">
        <v>10</v>
      </c>
      <c r="B180" s="236" t="s">
        <v>360</v>
      </c>
      <c r="C180" s="11"/>
      <c r="D180" s="238"/>
      <c r="E180" s="238"/>
      <c r="F180" s="235"/>
    </row>
    <row r="181" spans="1:6" ht="12.75">
      <c r="A181" s="228"/>
      <c r="B181" s="253" t="s">
        <v>361</v>
      </c>
      <c r="C181" s="11" t="s">
        <v>23</v>
      </c>
      <c r="D181" s="238">
        <v>20</v>
      </c>
      <c r="E181" s="238"/>
      <c r="F181" s="235">
        <f>+D181*E181</f>
        <v>0</v>
      </c>
    </row>
    <row r="182" spans="1:6" ht="12.75">
      <c r="A182" s="228"/>
      <c r="B182" s="236" t="s">
        <v>362</v>
      </c>
      <c r="C182" s="11" t="s">
        <v>23</v>
      </c>
      <c r="D182" s="238">
        <v>10</v>
      </c>
      <c r="E182" s="238"/>
      <c r="F182" s="235">
        <f>+D182*E182</f>
        <v>0</v>
      </c>
    </row>
    <row r="183" spans="1:6" ht="12.75">
      <c r="A183" s="228"/>
      <c r="B183" s="236"/>
      <c r="C183" s="219"/>
      <c r="D183" s="251"/>
      <c r="E183" s="247"/>
      <c r="F183" s="248"/>
    </row>
    <row r="184" spans="1:6" ht="12.75">
      <c r="A184" s="228" t="s">
        <v>12</v>
      </c>
      <c r="B184" s="236" t="s">
        <v>363</v>
      </c>
      <c r="C184" s="219"/>
      <c r="D184" s="251"/>
      <c r="E184" s="247"/>
      <c r="F184" s="248"/>
    </row>
    <row r="185" spans="1:6" ht="12.75">
      <c r="A185" s="228"/>
      <c r="B185" s="236" t="s">
        <v>364</v>
      </c>
      <c r="C185" s="219" t="s">
        <v>23</v>
      </c>
      <c r="D185" s="251">
        <v>1</v>
      </c>
      <c r="E185" s="247"/>
      <c r="F185" s="248">
        <f>+D185*E185</f>
        <v>0</v>
      </c>
    </row>
    <row r="186" spans="1:6" ht="12.75">
      <c r="A186" s="228"/>
      <c r="B186" s="236"/>
      <c r="C186" s="219"/>
      <c r="D186" s="251"/>
      <c r="E186" s="247"/>
      <c r="F186" s="248"/>
    </row>
    <row r="187" spans="1:6" ht="12.75">
      <c r="A187" s="228" t="s">
        <v>13</v>
      </c>
      <c r="B187" s="236" t="s">
        <v>365</v>
      </c>
      <c r="C187" s="219"/>
      <c r="D187" s="251"/>
      <c r="E187" s="247"/>
      <c r="F187" s="248"/>
    </row>
    <row r="188" spans="1:6" ht="12.75">
      <c r="A188" s="228"/>
      <c r="B188" s="236" t="s">
        <v>366</v>
      </c>
      <c r="C188" s="219" t="s">
        <v>23</v>
      </c>
      <c r="D188" s="251">
        <v>1</v>
      </c>
      <c r="E188" s="247"/>
      <c r="F188" s="248">
        <f>+D188*E188</f>
        <v>0</v>
      </c>
    </row>
    <row r="189" spans="1:6" ht="12.75">
      <c r="A189" s="228"/>
      <c r="B189" s="236"/>
      <c r="C189" s="219"/>
      <c r="D189" s="251"/>
      <c r="E189" s="247"/>
      <c r="F189" s="248"/>
    </row>
    <row r="190" spans="1:6" ht="12.75">
      <c r="A190" s="228" t="s">
        <v>14</v>
      </c>
      <c r="B190" s="236" t="s">
        <v>367</v>
      </c>
      <c r="C190" s="219"/>
      <c r="D190" s="251"/>
      <c r="E190" s="247"/>
      <c r="F190" s="248"/>
    </row>
    <row r="191" spans="1:6" ht="12.75">
      <c r="A191" s="228"/>
      <c r="B191" s="236" t="s">
        <v>368</v>
      </c>
      <c r="C191" s="219"/>
      <c r="D191" s="251"/>
      <c r="E191" s="247"/>
      <c r="F191" s="248"/>
    </row>
    <row r="192" spans="1:6" ht="12.75">
      <c r="A192" s="228"/>
      <c r="B192" s="236" t="s">
        <v>369</v>
      </c>
      <c r="C192" s="219"/>
      <c r="D192" s="251"/>
      <c r="E192" s="247"/>
      <c r="F192" s="248"/>
    </row>
    <row r="193" spans="1:6" ht="12.75">
      <c r="A193" s="228"/>
      <c r="B193" s="236" t="s">
        <v>370</v>
      </c>
      <c r="C193" s="219"/>
      <c r="D193" s="251"/>
      <c r="E193" s="247"/>
      <c r="F193" s="248"/>
    </row>
    <row r="194" spans="1:6" ht="12.75">
      <c r="A194" s="228"/>
      <c r="B194" s="236" t="s">
        <v>371</v>
      </c>
      <c r="C194" s="219" t="s">
        <v>23</v>
      </c>
      <c r="D194" s="251">
        <v>1</v>
      </c>
      <c r="E194" s="247"/>
      <c r="F194" s="248">
        <f>+D194*E194</f>
        <v>0</v>
      </c>
    </row>
    <row r="195" spans="1:6" ht="12.75">
      <c r="A195" s="228"/>
      <c r="B195" s="236"/>
      <c r="C195" s="219"/>
      <c r="D195" s="251"/>
      <c r="E195" s="247"/>
      <c r="F195" s="248"/>
    </row>
    <row r="196" spans="1:6" ht="12.75">
      <c r="A196" s="228" t="s">
        <v>15</v>
      </c>
      <c r="B196" s="236" t="s">
        <v>372</v>
      </c>
      <c r="C196" s="219"/>
      <c r="D196" s="251"/>
      <c r="E196" s="247"/>
      <c r="F196" s="248"/>
    </row>
    <row r="197" spans="1:6" ht="12.75">
      <c r="A197" s="228"/>
      <c r="B197" s="236" t="s">
        <v>373</v>
      </c>
      <c r="C197" s="219"/>
      <c r="D197" s="251"/>
      <c r="E197" s="247"/>
      <c r="F197" s="248"/>
    </row>
    <row r="198" spans="1:6" ht="12.75">
      <c r="A198" s="228"/>
      <c r="B198" s="236" t="s">
        <v>374</v>
      </c>
      <c r="C198" s="219" t="s">
        <v>23</v>
      </c>
      <c r="D198" s="251">
        <v>1</v>
      </c>
      <c r="E198" s="247"/>
      <c r="F198" s="248">
        <f>+D198*E198</f>
        <v>0</v>
      </c>
    </row>
    <row r="199" spans="1:6" ht="12.75">
      <c r="A199" s="276"/>
      <c r="B199" s="236"/>
      <c r="C199" s="11"/>
      <c r="D199" s="238"/>
      <c r="E199" s="237"/>
      <c r="F199" s="235"/>
    </row>
    <row r="200" spans="1:6" ht="12.75">
      <c r="A200" s="228" t="s">
        <v>17</v>
      </c>
      <c r="B200" s="236" t="s">
        <v>375</v>
      </c>
      <c r="C200" s="219"/>
      <c r="D200" s="251"/>
      <c r="E200" s="247"/>
      <c r="F200" s="248"/>
    </row>
    <row r="201" spans="1:6" ht="12.75">
      <c r="A201" s="228"/>
      <c r="B201" s="236" t="s">
        <v>376</v>
      </c>
      <c r="C201" s="219"/>
      <c r="D201" s="251"/>
      <c r="E201" s="247"/>
      <c r="F201" s="248"/>
    </row>
    <row r="202" spans="1:6" ht="12.75">
      <c r="A202" s="228"/>
      <c r="B202" s="236" t="s">
        <v>377</v>
      </c>
      <c r="C202" s="219"/>
      <c r="D202" s="251"/>
      <c r="E202" s="247"/>
      <c r="F202" s="248"/>
    </row>
    <row r="203" spans="1:6" ht="12.75">
      <c r="A203" s="228"/>
      <c r="B203" s="236" t="s">
        <v>378</v>
      </c>
      <c r="C203" s="219" t="s">
        <v>4</v>
      </c>
      <c r="D203" s="251">
        <v>1</v>
      </c>
      <c r="E203" s="247"/>
      <c r="F203" s="248">
        <f>+D203*E203</f>
        <v>0</v>
      </c>
    </row>
    <row r="204" spans="1:6" ht="12.75">
      <c r="A204" s="228"/>
      <c r="B204" s="236"/>
      <c r="C204" s="219"/>
      <c r="D204" s="251"/>
      <c r="E204" s="247"/>
      <c r="F204" s="248"/>
    </row>
    <row r="205" spans="1:6" ht="12.75">
      <c r="A205" s="276" t="s">
        <v>18</v>
      </c>
      <c r="B205" s="236" t="s">
        <v>379</v>
      </c>
      <c r="C205" s="219" t="s">
        <v>23</v>
      </c>
      <c r="D205" s="251">
        <v>1</v>
      </c>
      <c r="E205" s="247"/>
      <c r="F205" s="248">
        <f>+D205*E205</f>
        <v>0</v>
      </c>
    </row>
    <row r="206" spans="1:6" ht="12.75">
      <c r="A206" s="228"/>
      <c r="B206" s="236"/>
      <c r="C206" s="219"/>
      <c r="D206" s="247"/>
      <c r="E206" s="247"/>
      <c r="F206" s="248"/>
    </row>
    <row r="207" spans="1:6" ht="12.75">
      <c r="A207" s="276" t="s">
        <v>19</v>
      </c>
      <c r="B207" s="236" t="s">
        <v>380</v>
      </c>
      <c r="C207" s="219" t="s">
        <v>23</v>
      </c>
      <c r="D207" s="247">
        <v>1</v>
      </c>
      <c r="E207" s="247"/>
      <c r="F207" s="248">
        <f>+D207*E207</f>
        <v>0</v>
      </c>
    </row>
    <row r="208" spans="1:6" ht="12.75">
      <c r="A208" s="276"/>
      <c r="B208" s="236"/>
      <c r="C208" s="11"/>
      <c r="D208" s="238"/>
      <c r="E208" s="238"/>
      <c r="F208" s="235"/>
    </row>
    <row r="209" spans="1:6" ht="12.75">
      <c r="A209" s="276" t="s">
        <v>20</v>
      </c>
      <c r="B209" s="236" t="s">
        <v>381</v>
      </c>
      <c r="C209" s="11" t="s">
        <v>23</v>
      </c>
      <c r="D209" s="238">
        <v>120</v>
      </c>
      <c r="E209" s="238"/>
      <c r="F209" s="235">
        <f>+D209*E209</f>
        <v>0</v>
      </c>
    </row>
    <row r="210" spans="1:6" ht="12.75">
      <c r="A210" s="228"/>
      <c r="B210" s="236"/>
      <c r="C210" s="11"/>
      <c r="D210" s="238"/>
      <c r="E210" s="238"/>
      <c r="F210" s="235"/>
    </row>
    <row r="211" spans="1:6" ht="12.75">
      <c r="A211" s="276" t="s">
        <v>21</v>
      </c>
      <c r="B211" s="236" t="s">
        <v>382</v>
      </c>
      <c r="C211" s="11" t="s">
        <v>4</v>
      </c>
      <c r="D211" s="238">
        <v>1</v>
      </c>
      <c r="E211" s="238"/>
      <c r="F211" s="235">
        <f>+D211*E211</f>
        <v>0</v>
      </c>
    </row>
    <row r="212" spans="1:6" ht="12.75">
      <c r="A212" s="276"/>
      <c r="B212" s="236"/>
      <c r="C212" s="11"/>
      <c r="D212" s="238"/>
      <c r="E212" s="238"/>
      <c r="F212" s="235"/>
    </row>
    <row r="213" spans="1:6" ht="12.75">
      <c r="A213" s="276" t="s">
        <v>22</v>
      </c>
      <c r="B213" s="236" t="s">
        <v>383</v>
      </c>
      <c r="C213" s="11" t="s">
        <v>4</v>
      </c>
      <c r="D213" s="238">
        <v>1</v>
      </c>
      <c r="E213" s="238"/>
      <c r="F213" s="235">
        <f>+D213*E213</f>
        <v>0</v>
      </c>
    </row>
    <row r="214" spans="1:6" ht="12.75">
      <c r="A214" s="276"/>
      <c r="B214" s="236"/>
      <c r="C214" s="11"/>
      <c r="D214" s="238"/>
      <c r="E214" s="238"/>
      <c r="F214" s="235"/>
    </row>
    <row r="215" spans="1:6" ht="12.75">
      <c r="A215" s="228"/>
      <c r="B215" s="252" t="s">
        <v>384</v>
      </c>
      <c r="C215" s="11"/>
      <c r="D215" s="238"/>
      <c r="E215" s="238"/>
      <c r="F215" s="235"/>
    </row>
    <row r="216" spans="1:6" ht="12.75">
      <c r="A216" s="228"/>
      <c r="B216" s="236"/>
      <c r="C216" s="11"/>
      <c r="D216" s="238"/>
      <c r="E216" s="238"/>
      <c r="F216" s="235"/>
    </row>
    <row r="217" spans="1:6" ht="12.75">
      <c r="A217" s="276" t="s">
        <v>25</v>
      </c>
      <c r="B217" s="236" t="s">
        <v>385</v>
      </c>
      <c r="C217" s="11"/>
      <c r="D217" s="238"/>
      <c r="E217" s="238"/>
      <c r="F217" s="235"/>
    </row>
    <row r="218" spans="1:6" ht="12.75">
      <c r="A218" s="228"/>
      <c r="B218" s="236" t="s">
        <v>386</v>
      </c>
      <c r="C218" s="11" t="s">
        <v>4</v>
      </c>
      <c r="D218" s="238">
        <v>1</v>
      </c>
      <c r="E218" s="238"/>
      <c r="F218" s="235">
        <f>+D218*E218</f>
        <v>0</v>
      </c>
    </row>
    <row r="219" spans="1:6" ht="12.75">
      <c r="A219" s="276"/>
      <c r="B219" s="236"/>
      <c r="C219" s="11"/>
      <c r="D219" s="238"/>
      <c r="E219" s="238"/>
      <c r="F219" s="235"/>
    </row>
    <row r="220" spans="1:6" ht="12.75">
      <c r="A220" s="262"/>
      <c r="B220" s="252" t="s">
        <v>387</v>
      </c>
      <c r="C220" s="11"/>
      <c r="D220" s="238"/>
      <c r="E220" s="238"/>
      <c r="F220" s="242"/>
    </row>
    <row r="221" spans="1:6" ht="12.75">
      <c r="A221" s="228"/>
      <c r="B221" s="236"/>
      <c r="C221" s="11"/>
      <c r="D221" s="238"/>
      <c r="E221" s="238"/>
      <c r="F221" s="235"/>
    </row>
    <row r="222" spans="1:6" ht="12.75">
      <c r="A222" s="276" t="s">
        <v>3</v>
      </c>
      <c r="B222" s="236" t="s">
        <v>388</v>
      </c>
      <c r="C222" s="11"/>
      <c r="D222" s="238"/>
      <c r="E222" s="238"/>
      <c r="F222" s="235"/>
    </row>
    <row r="223" spans="1:6" ht="12.75">
      <c r="A223" s="228"/>
      <c r="B223" s="236" t="s">
        <v>386</v>
      </c>
      <c r="C223" s="11" t="s">
        <v>4</v>
      </c>
      <c r="D223" s="238">
        <v>1</v>
      </c>
      <c r="E223" s="238"/>
      <c r="F223" s="235">
        <f>+D223*E223</f>
        <v>0</v>
      </c>
    </row>
    <row r="224" spans="1:6" ht="12.75">
      <c r="A224" s="276"/>
      <c r="B224" s="236"/>
      <c r="C224" s="239"/>
      <c r="D224" s="240"/>
      <c r="E224" s="240"/>
      <c r="F224" s="241"/>
    </row>
    <row r="225" spans="1:6" s="165" customFormat="1" ht="17.25" thickBot="1">
      <c r="A225" s="278"/>
      <c r="B225" s="272" t="s">
        <v>454</v>
      </c>
      <c r="C225" s="279"/>
      <c r="D225" s="343"/>
      <c r="E225" s="280" t="s">
        <v>221</v>
      </c>
      <c r="F225" s="293">
        <f>SUM(F164:F223)</f>
        <v>0</v>
      </c>
    </row>
    <row r="226" spans="1:6" ht="13.5" thickTop="1">
      <c r="A226" s="262"/>
      <c r="B226" s="252"/>
      <c r="C226" s="11"/>
      <c r="D226" s="238"/>
      <c r="E226" s="238"/>
      <c r="F226" s="242" t="s">
        <v>50</v>
      </c>
    </row>
    <row r="227" spans="1:6" ht="12.75">
      <c r="A227" s="228"/>
      <c r="B227" s="250"/>
      <c r="C227" s="11"/>
      <c r="D227" s="238"/>
      <c r="E227" s="238"/>
      <c r="F227" s="242"/>
    </row>
    <row r="228" spans="1:6" ht="12.75">
      <c r="A228" s="228"/>
      <c r="B228" s="250"/>
      <c r="C228" s="11"/>
      <c r="D228" s="238"/>
      <c r="E228" s="238"/>
      <c r="F228" s="242"/>
    </row>
    <row r="229" spans="1:6" ht="17.25" thickBot="1">
      <c r="A229" s="277" t="s">
        <v>40</v>
      </c>
      <c r="B229" s="271" t="s">
        <v>455</v>
      </c>
      <c r="C229" s="269"/>
      <c r="D229" s="342"/>
      <c r="E229" s="267"/>
      <c r="F229" s="270"/>
    </row>
    <row r="230" spans="1:6" ht="13.5" thickTop="1">
      <c r="A230" s="228"/>
      <c r="B230" s="236"/>
      <c r="C230" s="11"/>
      <c r="D230" s="238"/>
      <c r="E230" s="238"/>
      <c r="F230" s="235"/>
    </row>
    <row r="231" spans="1:6" ht="12.75">
      <c r="A231" s="228"/>
      <c r="B231" s="252" t="s">
        <v>389</v>
      </c>
      <c r="C231" s="11"/>
      <c r="D231" s="237"/>
      <c r="E231" s="238"/>
      <c r="F231" s="235"/>
    </row>
    <row r="232" spans="1:6" ht="12.75">
      <c r="A232" s="228"/>
      <c r="B232" s="236"/>
      <c r="C232" s="219"/>
      <c r="D232" s="247"/>
      <c r="E232" s="247"/>
      <c r="F232" s="248"/>
    </row>
    <row r="233" spans="1:6" ht="12.75">
      <c r="A233" s="276" t="s">
        <v>291</v>
      </c>
      <c r="B233" s="236" t="s">
        <v>390</v>
      </c>
      <c r="C233" s="219"/>
      <c r="D233" s="247"/>
      <c r="E233" s="251"/>
      <c r="F233" s="248"/>
    </row>
    <row r="234" spans="1:6" ht="12.75">
      <c r="A234" s="228"/>
      <c r="B234" s="250" t="s">
        <v>391</v>
      </c>
      <c r="C234" s="219"/>
      <c r="D234" s="251"/>
      <c r="E234" s="251"/>
      <c r="F234" s="248"/>
    </row>
    <row r="235" spans="1:6" ht="12.75">
      <c r="A235" s="228"/>
      <c r="B235" s="236" t="s">
        <v>392</v>
      </c>
      <c r="C235" s="219" t="s">
        <v>184</v>
      </c>
      <c r="D235" s="247">
        <v>220</v>
      </c>
      <c r="E235" s="247"/>
      <c r="F235" s="248">
        <f>+D235*E235</f>
        <v>0</v>
      </c>
    </row>
    <row r="236" spans="1:6" ht="12.75">
      <c r="A236" s="276"/>
      <c r="B236" s="236"/>
      <c r="C236" s="219"/>
      <c r="D236" s="247"/>
      <c r="E236" s="251"/>
      <c r="F236" s="248"/>
    </row>
    <row r="237" spans="1:6" ht="12.75">
      <c r="A237" s="276" t="s">
        <v>291</v>
      </c>
      <c r="B237" s="236" t="s">
        <v>393</v>
      </c>
      <c r="C237" s="219"/>
      <c r="D237" s="247"/>
      <c r="E237" s="247"/>
      <c r="F237" s="248"/>
    </row>
    <row r="238" spans="1:6" ht="12.75">
      <c r="A238" s="276"/>
      <c r="B238" s="236" t="s">
        <v>394</v>
      </c>
      <c r="C238" s="219" t="s">
        <v>23</v>
      </c>
      <c r="D238" s="247">
        <v>2</v>
      </c>
      <c r="E238" s="251"/>
      <c r="F238" s="248">
        <f>+D238*E238</f>
        <v>0</v>
      </c>
    </row>
    <row r="239" spans="1:6" ht="12.75">
      <c r="A239" s="276"/>
      <c r="B239" s="236"/>
      <c r="C239" s="219"/>
      <c r="D239" s="247"/>
      <c r="E239" s="247"/>
      <c r="F239" s="248"/>
    </row>
    <row r="240" spans="1:6" ht="12.75">
      <c r="A240" s="276" t="s">
        <v>291</v>
      </c>
      <c r="B240" s="236" t="s">
        <v>395</v>
      </c>
      <c r="C240" s="219"/>
      <c r="D240" s="247"/>
      <c r="E240" s="247"/>
      <c r="F240" s="248"/>
    </row>
    <row r="241" spans="1:6" ht="12.75">
      <c r="A241" s="276"/>
      <c r="B241" s="236" t="s">
        <v>427</v>
      </c>
      <c r="C241" s="219" t="s">
        <v>184</v>
      </c>
      <c r="D241" s="247">
        <v>220</v>
      </c>
      <c r="E241" s="247"/>
      <c r="F241" s="248">
        <f>+D241*E241</f>
        <v>0</v>
      </c>
    </row>
    <row r="242" spans="1:6" ht="12.75">
      <c r="A242" s="276"/>
      <c r="B242" s="236"/>
      <c r="C242" s="219"/>
      <c r="D242" s="247"/>
      <c r="E242" s="247"/>
      <c r="F242" s="248"/>
    </row>
    <row r="243" spans="1:6" ht="12.75">
      <c r="A243" s="276" t="s">
        <v>291</v>
      </c>
      <c r="B243" s="236" t="s">
        <v>317</v>
      </c>
      <c r="C243" s="219"/>
      <c r="D243" s="247"/>
      <c r="E243" s="247"/>
      <c r="F243" s="248"/>
    </row>
    <row r="244" spans="1:6" ht="12.75">
      <c r="A244" s="228"/>
      <c r="B244" s="236" t="s">
        <v>396</v>
      </c>
      <c r="C244" s="219" t="s">
        <v>184</v>
      </c>
      <c r="D244" s="247">
        <v>20</v>
      </c>
      <c r="E244" s="247"/>
      <c r="F244" s="248">
        <f>+D244*E244</f>
        <v>0</v>
      </c>
    </row>
    <row r="245" spans="1:6" ht="12.75">
      <c r="A245" s="276"/>
      <c r="B245" s="236"/>
      <c r="C245" s="219"/>
      <c r="D245" s="247"/>
      <c r="E245" s="247"/>
      <c r="F245" s="248"/>
    </row>
    <row r="246" spans="1:6" ht="12.75">
      <c r="A246" s="276" t="s">
        <v>291</v>
      </c>
      <c r="B246" s="236" t="s">
        <v>397</v>
      </c>
      <c r="C246" s="219" t="s">
        <v>4</v>
      </c>
      <c r="D246" s="247">
        <v>1</v>
      </c>
      <c r="E246" s="247"/>
      <c r="F246" s="248">
        <f>+D246*E246</f>
        <v>0</v>
      </c>
    </row>
    <row r="247" spans="1:6" ht="12.75">
      <c r="A247" s="276"/>
      <c r="B247" s="236"/>
      <c r="C247" s="219"/>
      <c r="D247" s="247"/>
      <c r="E247" s="247"/>
      <c r="F247" s="248"/>
    </row>
    <row r="248" spans="1:6" ht="12.75">
      <c r="A248" s="276" t="s">
        <v>291</v>
      </c>
      <c r="B248" s="236" t="s">
        <v>398</v>
      </c>
      <c r="C248" s="219" t="s">
        <v>4</v>
      </c>
      <c r="D248" s="247">
        <v>1</v>
      </c>
      <c r="E248" s="247"/>
      <c r="F248" s="248">
        <f>+D248*E248</f>
        <v>0</v>
      </c>
    </row>
    <row r="249" spans="1:6" ht="12.75">
      <c r="A249" s="276"/>
      <c r="B249" s="236"/>
      <c r="C249" s="254"/>
      <c r="D249" s="255"/>
      <c r="E249" s="255"/>
      <c r="F249" s="256"/>
    </row>
    <row r="250" spans="1:6" ht="17.25" thickBot="1">
      <c r="A250" s="276"/>
      <c r="B250" s="282" t="s">
        <v>455</v>
      </c>
      <c r="C250" s="279"/>
      <c r="D250" s="344"/>
      <c r="E250" s="283" t="s">
        <v>221</v>
      </c>
      <c r="F250" s="293">
        <f>SUM(F233:F248)</f>
        <v>0</v>
      </c>
    </row>
    <row r="251" spans="1:6" ht="13.5" thickTop="1">
      <c r="A251" s="276"/>
      <c r="B251" s="236"/>
      <c r="C251" s="219"/>
      <c r="D251" s="247"/>
      <c r="E251" s="247"/>
      <c r="F251" s="257"/>
    </row>
    <row r="252" spans="1:6" ht="12.75">
      <c r="A252" s="228"/>
      <c r="B252" s="236"/>
      <c r="C252" s="11"/>
      <c r="D252" s="238"/>
      <c r="E252" s="238"/>
      <c r="F252" s="235"/>
    </row>
    <row r="253" spans="1:6" ht="12.75">
      <c r="A253" s="228"/>
      <c r="B253" s="249"/>
      <c r="C253" s="11"/>
      <c r="D253" s="238"/>
      <c r="E253" s="238"/>
      <c r="F253" s="235"/>
    </row>
    <row r="254" spans="1:6" ht="17.25" thickBot="1">
      <c r="A254" s="277" t="s">
        <v>46</v>
      </c>
      <c r="B254" s="271" t="s">
        <v>456</v>
      </c>
      <c r="C254" s="284"/>
      <c r="D254" s="285"/>
      <c r="E254" s="285"/>
      <c r="F254" s="286"/>
    </row>
    <row r="255" spans="1:6" ht="13.5" thickTop="1">
      <c r="A255" s="228"/>
      <c r="B255" s="252"/>
      <c r="C255" s="219"/>
      <c r="D255" s="251"/>
      <c r="E255" s="251"/>
      <c r="F255" s="248"/>
    </row>
    <row r="256" spans="1:6" ht="12.75">
      <c r="A256" s="228"/>
      <c r="B256" s="252" t="s">
        <v>399</v>
      </c>
      <c r="C256" s="219"/>
      <c r="D256" s="251"/>
      <c r="E256" s="251"/>
      <c r="F256" s="248"/>
    </row>
    <row r="257" spans="1:6" ht="12.75">
      <c r="A257" s="228"/>
      <c r="B257" s="250"/>
      <c r="C257" s="219"/>
      <c r="D257" s="251"/>
      <c r="E257" s="251"/>
      <c r="F257" s="248"/>
    </row>
    <row r="258" spans="1:6" ht="12.75">
      <c r="A258" s="228"/>
      <c r="B258" s="250" t="s">
        <v>400</v>
      </c>
      <c r="C258" s="219"/>
      <c r="D258" s="251"/>
      <c r="E258" s="251"/>
      <c r="F258" s="248"/>
    </row>
    <row r="259" spans="1:6" ht="12.75">
      <c r="A259" s="228" t="s">
        <v>7</v>
      </c>
      <c r="B259" s="250" t="s">
        <v>460</v>
      </c>
      <c r="C259" s="219" t="s">
        <v>23</v>
      </c>
      <c r="D259" s="251">
        <v>1</v>
      </c>
      <c r="E259" s="251"/>
      <c r="F259" s="248">
        <f>+D259*E259</f>
        <v>0</v>
      </c>
    </row>
    <row r="260" spans="1:6" ht="12.75">
      <c r="A260" s="228" t="s">
        <v>8</v>
      </c>
      <c r="B260" s="250" t="s">
        <v>457</v>
      </c>
      <c r="C260" s="219" t="s">
        <v>23</v>
      </c>
      <c r="D260" s="251">
        <v>1</v>
      </c>
      <c r="E260" s="251"/>
      <c r="F260" s="248">
        <f>+D260*E260</f>
        <v>0</v>
      </c>
    </row>
    <row r="261" spans="1:6" ht="12.75">
      <c r="A261" s="228" t="s">
        <v>9</v>
      </c>
      <c r="B261" s="250" t="s">
        <v>458</v>
      </c>
      <c r="C261" s="219" t="s">
        <v>23</v>
      </c>
      <c r="D261" s="251">
        <v>1</v>
      </c>
      <c r="E261" s="251"/>
      <c r="F261" s="248">
        <f>+D261*E261</f>
        <v>0</v>
      </c>
    </row>
    <row r="262" spans="1:6" ht="12.75">
      <c r="A262" s="228" t="s">
        <v>10</v>
      </c>
      <c r="B262" s="236" t="s">
        <v>459</v>
      </c>
      <c r="C262" s="219" t="s">
        <v>23</v>
      </c>
      <c r="D262" s="247">
        <v>1</v>
      </c>
      <c r="E262" s="251"/>
      <c r="F262" s="248">
        <f>+D262*E262</f>
        <v>0</v>
      </c>
    </row>
    <row r="263" spans="1:6" ht="12.75">
      <c r="A263" s="228"/>
      <c r="B263" s="236"/>
      <c r="C263" s="219"/>
      <c r="D263" s="247"/>
      <c r="E263" s="251"/>
      <c r="F263" s="248"/>
    </row>
    <row r="264" spans="1:6" ht="12.75">
      <c r="A264" s="228" t="s">
        <v>12</v>
      </c>
      <c r="B264" s="250" t="s">
        <v>401</v>
      </c>
      <c r="C264" s="219"/>
      <c r="D264" s="251"/>
      <c r="E264" s="251"/>
      <c r="F264" s="248"/>
    </row>
    <row r="265" spans="1:6" ht="12.75">
      <c r="A265" s="228"/>
      <c r="B265" s="250" t="s">
        <v>402</v>
      </c>
      <c r="C265" s="219"/>
      <c r="D265" s="251"/>
      <c r="E265" s="251"/>
      <c r="F265" s="248"/>
    </row>
    <row r="266" spans="1:6" ht="12.75">
      <c r="A266" s="228"/>
      <c r="B266" s="250" t="s">
        <v>403</v>
      </c>
      <c r="C266" s="219"/>
      <c r="D266" s="251"/>
      <c r="E266" s="251"/>
      <c r="F266" s="248"/>
    </row>
    <row r="267" spans="1:6" ht="12.75">
      <c r="A267" s="228"/>
      <c r="B267" s="250" t="s">
        <v>404</v>
      </c>
      <c r="C267" s="219"/>
      <c r="D267" s="251"/>
      <c r="E267" s="251"/>
      <c r="F267" s="248"/>
    </row>
    <row r="268" spans="1:6" ht="12.75">
      <c r="A268" s="228"/>
      <c r="B268" s="250" t="s">
        <v>405</v>
      </c>
      <c r="C268" s="219"/>
      <c r="D268" s="251"/>
      <c r="E268" s="251"/>
      <c r="F268" s="248"/>
    </row>
    <row r="269" spans="1:6" ht="12.75">
      <c r="A269" s="228"/>
      <c r="B269" s="250" t="s">
        <v>428</v>
      </c>
      <c r="C269" s="219"/>
      <c r="D269" s="251"/>
      <c r="E269" s="251"/>
      <c r="F269" s="248"/>
    </row>
    <row r="270" spans="1:6" ht="12.75">
      <c r="A270" s="228"/>
      <c r="B270" s="250" t="s">
        <v>406</v>
      </c>
      <c r="C270" s="219" t="s">
        <v>23</v>
      </c>
      <c r="D270" s="251">
        <v>4</v>
      </c>
      <c r="E270" s="251"/>
      <c r="F270" s="248">
        <f>+D270*E270</f>
        <v>0</v>
      </c>
    </row>
    <row r="271" spans="1:6" ht="12.75">
      <c r="A271" s="228"/>
      <c r="B271" s="250"/>
      <c r="C271" s="219"/>
      <c r="D271" s="251"/>
      <c r="E271" s="251"/>
      <c r="F271" s="248"/>
    </row>
    <row r="272" spans="1:6" ht="12.75">
      <c r="A272" s="228" t="s">
        <v>13</v>
      </c>
      <c r="B272" s="250" t="s">
        <v>407</v>
      </c>
      <c r="C272" s="219" t="s">
        <v>23</v>
      </c>
      <c r="D272" s="251">
        <v>1</v>
      </c>
      <c r="E272" s="251"/>
      <c r="F272" s="248">
        <f>+D272*E272</f>
        <v>0</v>
      </c>
    </row>
    <row r="273" spans="1:6" ht="12.75">
      <c r="A273" s="228"/>
      <c r="B273" s="250"/>
      <c r="C273" s="219"/>
      <c r="D273" s="251"/>
      <c r="E273" s="251"/>
      <c r="F273" s="248"/>
    </row>
    <row r="274" spans="1:6" ht="12.75">
      <c r="A274" s="228" t="s">
        <v>14</v>
      </c>
      <c r="B274" s="250" t="s">
        <v>408</v>
      </c>
      <c r="C274" s="219" t="s">
        <v>23</v>
      </c>
      <c r="D274" s="251">
        <v>1</v>
      </c>
      <c r="E274" s="251"/>
      <c r="F274" s="248">
        <f>+D274*E274</f>
        <v>0</v>
      </c>
    </row>
    <row r="275" spans="1:6" ht="12.75">
      <c r="A275" s="228"/>
      <c r="B275" s="250"/>
      <c r="C275" s="219"/>
      <c r="D275" s="251"/>
      <c r="E275" s="251"/>
      <c r="F275" s="248"/>
    </row>
    <row r="276" spans="1:6" ht="12.75">
      <c r="A276" s="228"/>
      <c r="B276" s="252" t="s">
        <v>409</v>
      </c>
      <c r="C276" s="219"/>
      <c r="D276" s="251"/>
      <c r="E276" s="251"/>
      <c r="F276" s="248"/>
    </row>
    <row r="277" spans="1:6" ht="12.75">
      <c r="A277" s="228"/>
      <c r="B277" s="236"/>
      <c r="C277" s="219"/>
      <c r="D277" s="251"/>
      <c r="E277" s="251"/>
      <c r="F277" s="248"/>
    </row>
    <row r="278" spans="1:6" ht="12.75">
      <c r="A278" s="228" t="s">
        <v>15</v>
      </c>
      <c r="B278" s="236" t="s">
        <v>410</v>
      </c>
      <c r="C278" s="219" t="s">
        <v>23</v>
      </c>
      <c r="D278" s="251">
        <v>1</v>
      </c>
      <c r="E278" s="251"/>
      <c r="F278" s="248">
        <f>+D278*E278</f>
        <v>0</v>
      </c>
    </row>
    <row r="279" spans="1:6" ht="12.75">
      <c r="A279" s="228"/>
      <c r="B279" s="236" t="s">
        <v>411</v>
      </c>
      <c r="C279" s="219"/>
      <c r="D279" s="251"/>
      <c r="E279" s="251"/>
      <c r="F279" s="248"/>
    </row>
    <row r="280" spans="1:6" ht="12.75">
      <c r="A280" s="228"/>
      <c r="B280" s="236" t="s">
        <v>412</v>
      </c>
      <c r="C280" s="219"/>
      <c r="D280" s="251"/>
      <c r="E280" s="251"/>
      <c r="F280" s="248"/>
    </row>
    <row r="281" spans="1:6" ht="12.75">
      <c r="A281" s="228"/>
      <c r="B281" s="236" t="s">
        <v>413</v>
      </c>
      <c r="C281" s="219"/>
      <c r="D281" s="251"/>
      <c r="E281" s="251"/>
      <c r="F281" s="248"/>
    </row>
    <row r="282" spans="1:6" ht="12.75">
      <c r="A282" s="228"/>
      <c r="B282" s="236"/>
      <c r="C282" s="219"/>
      <c r="D282" s="251"/>
      <c r="E282" s="251"/>
      <c r="F282" s="248"/>
    </row>
    <row r="283" spans="1:6" ht="12.75">
      <c r="A283" s="228" t="s">
        <v>17</v>
      </c>
      <c r="B283" s="236" t="s">
        <v>414</v>
      </c>
      <c r="C283" s="219"/>
      <c r="D283" s="251"/>
      <c r="E283" s="251"/>
      <c r="F283" s="248"/>
    </row>
    <row r="284" spans="1:6" ht="12.75">
      <c r="A284" s="228"/>
      <c r="B284" s="236" t="s">
        <v>415</v>
      </c>
      <c r="C284" s="219" t="s">
        <v>23</v>
      </c>
      <c r="D284" s="251">
        <v>2</v>
      </c>
      <c r="E284" s="251"/>
      <c r="F284" s="248">
        <f>+D284*E284</f>
        <v>0</v>
      </c>
    </row>
    <row r="285" spans="1:6" ht="12.75">
      <c r="A285" s="228"/>
      <c r="B285" s="236"/>
      <c r="C285" s="219"/>
      <c r="D285" s="251"/>
      <c r="E285" s="251"/>
      <c r="F285" s="248"/>
    </row>
    <row r="286" spans="1:6" ht="12.75">
      <c r="A286" s="228" t="s">
        <v>18</v>
      </c>
      <c r="B286" s="236" t="s">
        <v>416</v>
      </c>
      <c r="C286" s="219" t="s">
        <v>23</v>
      </c>
      <c r="D286" s="251">
        <v>1</v>
      </c>
      <c r="E286" s="251"/>
      <c r="F286" s="248">
        <f>+D286*E286</f>
        <v>0</v>
      </c>
    </row>
    <row r="287" spans="1:6" ht="12.75">
      <c r="A287" s="228"/>
      <c r="B287" s="236"/>
      <c r="C287" s="219"/>
      <c r="D287" s="251"/>
      <c r="E287" s="251"/>
      <c r="F287" s="248"/>
    </row>
    <row r="288" spans="1:6" ht="12.75">
      <c r="A288" s="228" t="s">
        <v>19</v>
      </c>
      <c r="B288" s="236" t="s">
        <v>417</v>
      </c>
      <c r="C288" s="219" t="s">
        <v>4</v>
      </c>
      <c r="D288" s="251">
        <v>1</v>
      </c>
      <c r="E288" s="251"/>
      <c r="F288" s="248">
        <f>+D288*E288</f>
        <v>0</v>
      </c>
    </row>
    <row r="289" spans="1:6" ht="12.75">
      <c r="A289" s="228"/>
      <c r="B289" s="236" t="s">
        <v>418</v>
      </c>
      <c r="C289" s="219"/>
      <c r="D289" s="251"/>
      <c r="E289" s="251"/>
      <c r="F289" s="248"/>
    </row>
    <row r="290" spans="1:6" ht="12.75">
      <c r="A290" s="228"/>
      <c r="B290" s="250"/>
      <c r="C290" s="219"/>
      <c r="D290" s="251"/>
      <c r="E290" s="251"/>
      <c r="F290" s="248"/>
    </row>
    <row r="291" spans="1:6" ht="12.75">
      <c r="A291" s="228" t="s">
        <v>20</v>
      </c>
      <c r="B291" s="250" t="s">
        <v>419</v>
      </c>
      <c r="C291" s="219"/>
      <c r="D291" s="251"/>
      <c r="E291" s="251"/>
      <c r="F291" s="248"/>
    </row>
    <row r="292" spans="1:6" ht="12.75">
      <c r="A292" s="228"/>
      <c r="B292" s="250" t="s">
        <v>461</v>
      </c>
      <c r="C292" s="219" t="s">
        <v>184</v>
      </c>
      <c r="D292" s="251">
        <v>190</v>
      </c>
      <c r="E292" s="251"/>
      <c r="F292" s="248">
        <f>+D292*E292</f>
        <v>0</v>
      </c>
    </row>
    <row r="293" spans="1:6" ht="12.75">
      <c r="A293" s="228"/>
      <c r="B293" s="250"/>
      <c r="C293" s="219"/>
      <c r="D293" s="251"/>
      <c r="E293" s="251"/>
      <c r="F293" s="248"/>
    </row>
    <row r="294" spans="1:6" ht="12.75">
      <c r="A294" s="228" t="s">
        <v>21</v>
      </c>
      <c r="B294" s="236" t="s">
        <v>420</v>
      </c>
      <c r="C294" s="219"/>
      <c r="D294" s="247"/>
      <c r="E294" s="251"/>
      <c r="F294" s="248"/>
    </row>
    <row r="295" spans="1:6" ht="12.75">
      <c r="A295" s="228"/>
      <c r="B295" s="236" t="s">
        <v>462</v>
      </c>
      <c r="C295" s="219" t="s">
        <v>184</v>
      </c>
      <c r="D295" s="247">
        <v>190</v>
      </c>
      <c r="E295" s="247"/>
      <c r="F295" s="248">
        <f>+D295*E295</f>
        <v>0</v>
      </c>
    </row>
    <row r="296" spans="1:6" ht="12.75">
      <c r="A296" s="228"/>
      <c r="B296" s="250"/>
      <c r="C296" s="219"/>
      <c r="D296" s="251"/>
      <c r="E296" s="251"/>
      <c r="F296" s="248"/>
    </row>
    <row r="297" spans="1:6" ht="12.75">
      <c r="A297" s="228" t="s">
        <v>22</v>
      </c>
      <c r="B297" s="250" t="s">
        <v>398</v>
      </c>
      <c r="C297" s="219" t="s">
        <v>4</v>
      </c>
      <c r="D297" s="251">
        <v>1</v>
      </c>
      <c r="E297" s="251"/>
      <c r="F297" s="248">
        <f>+D297*E297</f>
        <v>0</v>
      </c>
    </row>
    <row r="298" spans="1:6" ht="12.75">
      <c r="A298" s="228" t="s">
        <v>50</v>
      </c>
      <c r="B298" s="250"/>
      <c r="C298" s="254"/>
      <c r="D298" s="258"/>
      <c r="E298" s="258"/>
      <c r="F298" s="256"/>
    </row>
    <row r="299" spans="1:6" ht="17.25" thickBot="1">
      <c r="A299" s="228"/>
      <c r="B299" s="271" t="s">
        <v>456</v>
      </c>
      <c r="C299" s="281"/>
      <c r="D299" s="345"/>
      <c r="E299" s="287" t="s">
        <v>221</v>
      </c>
      <c r="F299" s="286">
        <f>SUM(F259:F297)</f>
        <v>0</v>
      </c>
    </row>
    <row r="300" spans="1:6" ht="13.5" thickTop="1">
      <c r="A300" s="262"/>
      <c r="B300" s="259"/>
      <c r="C300" s="219"/>
      <c r="D300" s="251"/>
      <c r="E300" s="251"/>
      <c r="F300" s="257" t="s">
        <v>50</v>
      </c>
    </row>
    <row r="301" spans="1:6" ht="12.75">
      <c r="A301" s="228"/>
      <c r="B301" s="249"/>
      <c r="C301" s="219"/>
      <c r="D301" s="251"/>
      <c r="E301" s="251"/>
      <c r="F301" s="248"/>
    </row>
    <row r="302" spans="1:6" ht="12.75">
      <c r="A302" s="228"/>
      <c r="B302" s="249"/>
      <c r="C302" s="219"/>
      <c r="D302" s="251"/>
      <c r="E302" s="251"/>
      <c r="F302" s="248"/>
    </row>
    <row r="303" spans="1:6" ht="12.75">
      <c r="A303" s="228"/>
      <c r="B303" s="249"/>
      <c r="C303" s="219"/>
      <c r="D303" s="251"/>
      <c r="E303" s="251"/>
      <c r="F303" s="248"/>
    </row>
    <row r="304" spans="1:6" ht="17.25" thickBot="1">
      <c r="A304" s="277" t="s">
        <v>47</v>
      </c>
      <c r="B304" s="271" t="s">
        <v>463</v>
      </c>
      <c r="C304" s="284"/>
      <c r="D304" s="285"/>
      <c r="E304" s="285"/>
      <c r="F304" s="270"/>
    </row>
    <row r="305" spans="1:6" ht="17.25" thickTop="1">
      <c r="A305" s="288"/>
      <c r="B305" s="289"/>
      <c r="C305" s="290"/>
      <c r="D305" s="291"/>
      <c r="E305" s="291"/>
      <c r="F305" s="292"/>
    </row>
    <row r="306" spans="1:6" ht="12.75">
      <c r="A306" s="262"/>
      <c r="B306" s="252" t="s">
        <v>464</v>
      </c>
      <c r="C306" s="231"/>
      <c r="D306" s="346"/>
      <c r="E306" s="260"/>
      <c r="F306" s="242"/>
    </row>
    <row r="307" spans="1:6" ht="12.75">
      <c r="A307" s="262"/>
      <c r="B307" s="252" t="s">
        <v>421</v>
      </c>
      <c r="C307" s="231"/>
      <c r="D307" s="346"/>
      <c r="E307" s="260"/>
      <c r="F307" s="257"/>
    </row>
    <row r="308" spans="1:6" ht="12.75">
      <c r="A308" s="228"/>
      <c r="B308" s="249"/>
      <c r="C308" s="219"/>
      <c r="D308" s="247"/>
      <c r="E308" s="247"/>
      <c r="F308" s="248"/>
    </row>
    <row r="309" spans="1:6" ht="12.75">
      <c r="A309" s="228" t="s">
        <v>7</v>
      </c>
      <c r="B309" s="250" t="s">
        <v>422</v>
      </c>
      <c r="C309" s="219"/>
      <c r="D309" s="251"/>
      <c r="E309" s="251"/>
      <c r="F309" s="248"/>
    </row>
    <row r="310" spans="1:6" ht="12.75">
      <c r="A310" s="228"/>
      <c r="B310" s="250" t="s">
        <v>391</v>
      </c>
      <c r="C310" s="219"/>
      <c r="D310" s="251"/>
      <c r="E310" s="251"/>
      <c r="F310" s="248"/>
    </row>
    <row r="311" spans="1:6" ht="12.75">
      <c r="A311" s="276"/>
      <c r="B311" s="236" t="s">
        <v>423</v>
      </c>
      <c r="C311" s="219" t="s">
        <v>184</v>
      </c>
      <c r="D311" s="247">
        <v>250</v>
      </c>
      <c r="E311" s="251"/>
      <c r="F311" s="248">
        <f>+D311*E311</f>
        <v>0</v>
      </c>
    </row>
    <row r="312" spans="1:6" ht="12.75">
      <c r="A312" s="228"/>
      <c r="B312" s="250"/>
      <c r="C312" s="219"/>
      <c r="D312" s="251"/>
      <c r="E312" s="251"/>
      <c r="F312" s="248"/>
    </row>
    <row r="313" spans="1:6" ht="12.75">
      <c r="A313" s="228" t="s">
        <v>8</v>
      </c>
      <c r="B313" s="236" t="s">
        <v>395</v>
      </c>
      <c r="C313" s="219"/>
      <c r="D313" s="251"/>
      <c r="E313" s="251"/>
      <c r="F313" s="248"/>
    </row>
    <row r="314" spans="1:6" ht="12.75">
      <c r="A314" s="228"/>
      <c r="B314" s="236" t="s">
        <v>424</v>
      </c>
      <c r="C314" s="219" t="s">
        <v>184</v>
      </c>
      <c r="D314" s="251">
        <v>250</v>
      </c>
      <c r="E314" s="251"/>
      <c r="F314" s="248">
        <f>+D314*E314</f>
        <v>0</v>
      </c>
    </row>
    <row r="315" spans="1:6" ht="12.75">
      <c r="A315" s="228"/>
      <c r="B315" s="236"/>
      <c r="C315" s="219"/>
      <c r="D315" s="251"/>
      <c r="E315" s="251"/>
      <c r="F315" s="248"/>
    </row>
    <row r="316" spans="1:6" ht="12.75">
      <c r="A316" s="228" t="s">
        <v>9</v>
      </c>
      <c r="B316" s="250" t="s">
        <v>398</v>
      </c>
      <c r="C316" s="219" t="s">
        <v>4</v>
      </c>
      <c r="D316" s="251">
        <v>1</v>
      </c>
      <c r="E316" s="251"/>
      <c r="F316" s="248">
        <f>+D316*E316</f>
        <v>0</v>
      </c>
    </row>
    <row r="317" spans="1:6" ht="12.75">
      <c r="A317" s="228"/>
      <c r="B317" s="236"/>
      <c r="C317" s="254"/>
      <c r="D317" s="258"/>
      <c r="E317" s="258"/>
      <c r="F317" s="256"/>
    </row>
    <row r="318" spans="1:6" ht="17.25" thickBot="1">
      <c r="A318" s="228"/>
      <c r="B318" s="282" t="s">
        <v>463</v>
      </c>
      <c r="C318" s="279"/>
      <c r="D318" s="343"/>
      <c r="E318" s="280" t="s">
        <v>221</v>
      </c>
      <c r="F318" s="293">
        <f>SUM(F311:F316)</f>
        <v>0</v>
      </c>
    </row>
    <row r="319" spans="1:6" ht="13.5" thickTop="1">
      <c r="A319" s="228"/>
      <c r="B319" s="261"/>
      <c r="C319" s="219"/>
      <c r="D319" s="251"/>
      <c r="E319" s="251"/>
      <c r="F319" s="257" t="s">
        <v>50</v>
      </c>
    </row>
    <row r="320" spans="1:6" ht="12.75">
      <c r="A320" s="228"/>
      <c r="B320" s="249"/>
      <c r="C320" s="219"/>
      <c r="D320" s="251"/>
      <c r="E320" s="251"/>
      <c r="F320" s="248"/>
    </row>
    <row r="321" spans="1:6" ht="12.75">
      <c r="A321" s="228"/>
      <c r="B321" s="249"/>
      <c r="C321" s="11"/>
      <c r="D321" s="238"/>
      <c r="E321" s="238"/>
      <c r="F321" s="235"/>
    </row>
    <row r="322" spans="1:6" ht="18.75" thickBot="1">
      <c r="B322" s="301" t="s">
        <v>138</v>
      </c>
      <c r="C322" s="167"/>
      <c r="D322" s="163"/>
      <c r="E322" s="302" t="s">
        <v>221</v>
      </c>
      <c r="F322" s="303">
        <f>+F318+F299+F250+F225+F157+F74</f>
        <v>0</v>
      </c>
    </row>
    <row r="323" spans="1:6" ht="16.5" thickTop="1"/>
  </sheetData>
  <mergeCells count="4">
    <mergeCell ref="B9:F9"/>
    <mergeCell ref="B11:F11"/>
    <mergeCell ref="B13:F13"/>
    <mergeCell ref="B15:F15"/>
  </mergeCells>
  <pageMargins left="1.1811023622047245" right="0.19685039370078741" top="0.78740157480314965" bottom="0.78740157480314965" header="0.31496062992125984" footer="0.31496062992125984"/>
  <pageSetup paperSize="9" orientation="portrait" r:id="rId1"/>
  <headerFooter>
    <oddHeader>&amp;RProjekt PREHOD S-G</oddHeader>
    <oddFooter>&amp;CELEKTRO-INSTALACIJSKA DELA&amp;R&amp;P / &amp;N</oddFooter>
  </headerFooter>
  <rowBreaks count="5" manualBreakCount="5">
    <brk id="31" max="16383" man="1"/>
    <brk id="129" max="16383" man="1"/>
    <brk id="182" max="16383" man="1"/>
    <brk id="235" max="16383" man="1"/>
    <brk id="2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2:F37"/>
  <sheetViews>
    <sheetView topLeftCell="A13" workbookViewId="0">
      <selection activeCell="F36" sqref="F36"/>
    </sheetView>
  </sheetViews>
  <sheetFormatPr defaultRowHeight="12.75"/>
  <cols>
    <col min="1" max="1" width="4.140625" style="219" customWidth="1"/>
    <col min="2" max="2" width="51.7109375" style="219" customWidth="1"/>
    <col min="3" max="3" width="3.5703125" style="219" customWidth="1"/>
    <col min="4" max="4" width="7.28515625" style="219" customWidth="1"/>
    <col min="5" max="5" width="10.5703125" style="219" customWidth="1"/>
    <col min="6" max="6" width="12" style="219" customWidth="1"/>
    <col min="7" max="16384" width="9.140625" style="219"/>
  </cols>
  <sheetData>
    <row r="2" spans="1:6" ht="17.25" customHeight="1">
      <c r="A2" s="194"/>
      <c r="B2" s="195" t="s">
        <v>24</v>
      </c>
      <c r="C2" s="196" t="s">
        <v>51</v>
      </c>
      <c r="D2" s="197" t="s">
        <v>52</v>
      </c>
      <c r="E2" s="197" t="s">
        <v>53</v>
      </c>
      <c r="F2" s="198" t="s">
        <v>54</v>
      </c>
    </row>
    <row r="4" spans="1:6" s="222" customFormat="1" ht="23.25" customHeight="1" thickBot="1">
      <c r="A4" s="220" t="s">
        <v>139</v>
      </c>
      <c r="B4" s="221" t="s">
        <v>270</v>
      </c>
      <c r="C4" s="221"/>
      <c r="D4" s="221"/>
      <c r="E4" s="221"/>
      <c r="F4" s="221"/>
    </row>
    <row r="5" spans="1:6" ht="13.5" thickTop="1"/>
    <row r="6" spans="1:6" ht="76.5" customHeight="1">
      <c r="B6" s="353" t="s">
        <v>258</v>
      </c>
      <c r="C6" s="353"/>
      <c r="D6" s="353"/>
      <c r="E6" s="353"/>
    </row>
    <row r="7" spans="1:6" ht="13.5" customHeight="1">
      <c r="B7" s="223"/>
      <c r="C7" s="223"/>
      <c r="D7" s="223"/>
      <c r="E7" s="223"/>
    </row>
    <row r="8" spans="1:6" s="227" customFormat="1" ht="16.5" customHeight="1">
      <c r="A8" s="219"/>
      <c r="B8" s="354" t="s">
        <v>259</v>
      </c>
      <c r="C8" s="354"/>
      <c r="D8" s="354"/>
      <c r="E8" s="354"/>
      <c r="F8" s="219"/>
    </row>
    <row r="9" spans="1:6" ht="12.75" customHeight="1">
      <c r="A9" s="228" t="s">
        <v>57</v>
      </c>
      <c r="B9" s="354" t="s">
        <v>264</v>
      </c>
      <c r="C9" s="354"/>
      <c r="D9" s="354"/>
      <c r="E9" s="354"/>
    </row>
    <row r="10" spans="1:6" ht="12.75" customHeight="1">
      <c r="A10" s="228" t="s">
        <v>57</v>
      </c>
      <c r="B10" s="354" t="s">
        <v>265</v>
      </c>
      <c r="C10" s="354"/>
      <c r="D10" s="354"/>
      <c r="E10" s="354"/>
    </row>
    <row r="11" spans="1:6" ht="12.75" customHeight="1">
      <c r="A11" s="228" t="s">
        <v>57</v>
      </c>
      <c r="B11" s="354" t="s">
        <v>266</v>
      </c>
      <c r="C11" s="354"/>
      <c r="D11" s="354"/>
      <c r="E11" s="354"/>
    </row>
    <row r="12" spans="1:6">
      <c r="A12" s="228" t="s">
        <v>50</v>
      </c>
    </row>
    <row r="13" spans="1:6" ht="15.75" customHeight="1">
      <c r="A13" s="228" t="s">
        <v>50</v>
      </c>
      <c r="B13" s="224" t="s">
        <v>260</v>
      </c>
    </row>
    <row r="14" spans="1:6">
      <c r="A14" s="228" t="s">
        <v>57</v>
      </c>
      <c r="B14" s="224" t="s">
        <v>268</v>
      </c>
    </row>
    <row r="15" spans="1:6">
      <c r="A15" s="228" t="s">
        <v>57</v>
      </c>
      <c r="B15" s="224" t="s">
        <v>269</v>
      </c>
    </row>
    <row r="16" spans="1:6">
      <c r="A16" s="228" t="s">
        <v>57</v>
      </c>
      <c r="B16" s="224" t="s">
        <v>267</v>
      </c>
    </row>
    <row r="17" spans="1:5">
      <c r="A17" s="228" t="s">
        <v>50</v>
      </c>
      <c r="B17" s="224"/>
    </row>
    <row r="18" spans="1:5" ht="15.75" customHeight="1">
      <c r="A18" s="228" t="s">
        <v>50</v>
      </c>
      <c r="B18" s="224" t="s">
        <v>261</v>
      </c>
    </row>
    <row r="19" spans="1:5">
      <c r="A19" s="228" t="s">
        <v>57</v>
      </c>
      <c r="B19" s="224" t="s">
        <v>274</v>
      </c>
    </row>
    <row r="20" spans="1:5">
      <c r="A20" s="228" t="s">
        <v>57</v>
      </c>
      <c r="B20" s="224" t="s">
        <v>273</v>
      </c>
    </row>
    <row r="21" spans="1:5">
      <c r="A21" s="228" t="s">
        <v>57</v>
      </c>
      <c r="B21" s="224" t="s">
        <v>272</v>
      </c>
    </row>
    <row r="22" spans="1:5">
      <c r="A22" s="228" t="s">
        <v>57</v>
      </c>
      <c r="B22" s="224" t="s">
        <v>271</v>
      </c>
    </row>
    <row r="23" spans="1:5">
      <c r="A23" s="228" t="s">
        <v>50</v>
      </c>
      <c r="B23" s="224"/>
    </row>
    <row r="24" spans="1:5" ht="53.25" customHeight="1">
      <c r="A24" s="228" t="s">
        <v>50</v>
      </c>
      <c r="B24" s="354" t="s">
        <v>275</v>
      </c>
      <c r="C24" s="354"/>
      <c r="D24" s="354"/>
      <c r="E24" s="354"/>
    </row>
    <row r="25" spans="1:5">
      <c r="A25" s="228" t="s">
        <v>57</v>
      </c>
      <c r="B25" s="224" t="s">
        <v>276</v>
      </c>
      <c r="C25" s="11"/>
      <c r="D25" s="11"/>
      <c r="E25" s="11"/>
    </row>
    <row r="26" spans="1:5">
      <c r="A26" s="228" t="s">
        <v>57</v>
      </c>
      <c r="B26" s="354" t="s">
        <v>277</v>
      </c>
      <c r="C26" s="354"/>
      <c r="D26" s="354"/>
      <c r="E26" s="354"/>
    </row>
    <row r="27" spans="1:5">
      <c r="A27" s="228" t="s">
        <v>57</v>
      </c>
      <c r="B27" s="224" t="s">
        <v>278</v>
      </c>
      <c r="C27" s="11"/>
      <c r="D27" s="11"/>
      <c r="E27" s="11"/>
    </row>
    <row r="28" spans="1:5">
      <c r="A28" s="228" t="s">
        <v>57</v>
      </c>
      <c r="B28" s="354" t="s">
        <v>279</v>
      </c>
      <c r="C28" s="354"/>
      <c r="D28" s="354"/>
      <c r="E28" s="354"/>
    </row>
    <row r="29" spans="1:5">
      <c r="A29" s="228"/>
      <c r="B29" s="230"/>
      <c r="C29" s="230"/>
      <c r="D29" s="230"/>
      <c r="E29" s="230"/>
    </row>
    <row r="30" spans="1:5" ht="16.5" customHeight="1">
      <c r="A30" s="228" t="s">
        <v>50</v>
      </c>
      <c r="B30" s="354" t="s">
        <v>262</v>
      </c>
      <c r="C30" s="354"/>
      <c r="D30" s="354"/>
      <c r="E30" s="354"/>
    </row>
    <row r="31" spans="1:5">
      <c r="A31" s="228" t="s">
        <v>57</v>
      </c>
      <c r="B31" s="354" t="s">
        <v>280</v>
      </c>
      <c r="C31" s="354"/>
      <c r="D31" s="354"/>
      <c r="E31" s="354"/>
    </row>
    <row r="32" spans="1:5">
      <c r="A32" s="228" t="s">
        <v>57</v>
      </c>
      <c r="B32" s="354" t="s">
        <v>281</v>
      </c>
      <c r="C32" s="354"/>
      <c r="D32" s="354"/>
      <c r="E32" s="354"/>
    </row>
    <row r="33" spans="1:6">
      <c r="A33" s="228" t="s">
        <v>57</v>
      </c>
      <c r="B33" s="224" t="s">
        <v>282</v>
      </c>
      <c r="C33" s="11"/>
      <c r="D33" s="11"/>
      <c r="E33" s="11"/>
    </row>
    <row r="34" spans="1:6">
      <c r="B34" s="224"/>
      <c r="C34" s="11"/>
      <c r="D34" s="11"/>
      <c r="E34" s="11"/>
    </row>
    <row r="35" spans="1:6">
      <c r="A35" s="231"/>
      <c r="B35" s="355"/>
      <c r="C35" s="355"/>
      <c r="D35" s="355"/>
      <c r="E35" s="355"/>
      <c r="F35" s="231"/>
    </row>
    <row r="36" spans="1:6" ht="20.25" customHeight="1" thickBot="1">
      <c r="A36" s="229"/>
      <c r="B36" s="221" t="s">
        <v>263</v>
      </c>
      <c r="C36" s="225" t="s">
        <v>4</v>
      </c>
      <c r="D36" s="225">
        <v>1</v>
      </c>
      <c r="E36" s="226"/>
      <c r="F36" s="226"/>
    </row>
    <row r="37" spans="1:6" ht="13.5" thickTop="1"/>
  </sheetData>
  <mergeCells count="12">
    <mergeCell ref="B35:E35"/>
    <mergeCell ref="B24:E24"/>
    <mergeCell ref="B26:E26"/>
    <mergeCell ref="B28:E28"/>
    <mergeCell ref="B30:E30"/>
    <mergeCell ref="B31:E31"/>
    <mergeCell ref="B32:E32"/>
    <mergeCell ref="B6:E6"/>
    <mergeCell ref="B8:E8"/>
    <mergeCell ref="B9:E9"/>
    <mergeCell ref="B10:E10"/>
    <mergeCell ref="B11:E11"/>
  </mergeCells>
  <pageMargins left="1.1811023622047245" right="0.19685039370078741" top="0.78740157480314965" bottom="0.78740157480314965" header="0.31496062992125984" footer="0.31496062992125984"/>
  <pageSetup paperSize="9" orientation="portrait" r:id="rId1"/>
  <headerFooter>
    <oddHeader>&amp;RProjekt PREHOD S-G</oddHeader>
    <oddFooter>&amp;CIzdelava PID&amp;R&amp;P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F20"/>
  <sheetViews>
    <sheetView workbookViewId="0">
      <selection activeCell="F19" sqref="F19"/>
    </sheetView>
  </sheetViews>
  <sheetFormatPr defaultRowHeight="12.75"/>
  <cols>
    <col min="1" max="1" width="4.140625" style="219" customWidth="1"/>
    <col min="2" max="2" width="51.7109375" style="219" customWidth="1"/>
    <col min="3" max="3" width="3.5703125" style="219" customWidth="1"/>
    <col min="4" max="4" width="7.28515625" style="219" customWidth="1"/>
    <col min="5" max="5" width="10.5703125" style="219" customWidth="1"/>
    <col min="6" max="6" width="12" style="219" customWidth="1"/>
    <col min="7" max="16384" width="9.140625" style="219"/>
  </cols>
  <sheetData>
    <row r="2" spans="1:6" ht="17.25" customHeight="1">
      <c r="A2" s="28"/>
      <c r="B2" s="29" t="s">
        <v>24</v>
      </c>
      <c r="C2" s="30" t="s">
        <v>51</v>
      </c>
      <c r="D2" s="31" t="s">
        <v>52</v>
      </c>
      <c r="E2" s="31" t="s">
        <v>53</v>
      </c>
      <c r="F2" s="32" t="s">
        <v>54</v>
      </c>
    </row>
    <row r="4" spans="1:6" s="222" customFormat="1" ht="23.25" customHeight="1" thickBot="1">
      <c r="A4" s="220" t="s">
        <v>150</v>
      </c>
      <c r="B4" s="221" t="s">
        <v>140</v>
      </c>
      <c r="C4" s="221"/>
      <c r="D4" s="221"/>
      <c r="E4" s="221"/>
      <c r="F4" s="221"/>
    </row>
    <row r="5" spans="1:6" ht="13.5" thickTop="1"/>
    <row r="6" spans="1:6" ht="33.75" customHeight="1">
      <c r="A6" s="228"/>
      <c r="B6" s="354" t="s">
        <v>249</v>
      </c>
      <c r="C6" s="354"/>
      <c r="D6" s="354"/>
      <c r="E6" s="354"/>
    </row>
    <row r="7" spans="1:6" ht="36" customHeight="1">
      <c r="A7" s="228"/>
      <c r="B7" s="353" t="s">
        <v>250</v>
      </c>
      <c r="C7" s="353"/>
      <c r="D7" s="353"/>
      <c r="E7" s="353"/>
    </row>
    <row r="8" spans="1:6" ht="45" customHeight="1">
      <c r="A8" s="228"/>
      <c r="B8" s="353" t="s">
        <v>257</v>
      </c>
      <c r="C8" s="353"/>
      <c r="D8" s="353"/>
      <c r="E8" s="353"/>
    </row>
    <row r="9" spans="1:6" ht="20.25" customHeight="1">
      <c r="A9" s="228"/>
      <c r="B9" s="133"/>
      <c r="C9" s="133"/>
      <c r="D9" s="133"/>
      <c r="E9" s="133"/>
    </row>
    <row r="10" spans="1:6" ht="25.5" customHeight="1">
      <c r="A10" s="228"/>
      <c r="B10" s="133" t="s">
        <v>251</v>
      </c>
      <c r="C10" s="133"/>
      <c r="D10" s="133"/>
      <c r="E10" s="133"/>
    </row>
    <row r="11" spans="1:6" ht="18" customHeight="1">
      <c r="A11" s="228" t="s">
        <v>70</v>
      </c>
      <c r="B11" s="133" t="s">
        <v>256</v>
      </c>
      <c r="C11" s="133"/>
      <c r="D11" s="133"/>
      <c r="E11" s="133"/>
    </row>
    <row r="12" spans="1:6" ht="15.75" customHeight="1">
      <c r="A12" s="228" t="s">
        <v>70</v>
      </c>
      <c r="B12" s="133" t="s">
        <v>255</v>
      </c>
      <c r="C12" s="133"/>
      <c r="D12" s="133"/>
      <c r="E12" s="133"/>
    </row>
    <row r="13" spans="1:6" ht="27" customHeight="1">
      <c r="A13" s="228" t="s">
        <v>70</v>
      </c>
      <c r="B13" s="133" t="s">
        <v>254</v>
      </c>
      <c r="C13" s="133"/>
      <c r="D13" s="133"/>
      <c r="E13" s="133"/>
    </row>
    <row r="14" spans="1:6" ht="15.75" customHeight="1">
      <c r="A14" s="228" t="s">
        <v>70</v>
      </c>
      <c r="B14" s="133" t="s">
        <v>253</v>
      </c>
      <c r="C14" s="133"/>
      <c r="D14" s="133"/>
      <c r="E14" s="133"/>
    </row>
    <row r="15" spans="1:6">
      <c r="A15" s="228"/>
      <c r="B15" s="133"/>
      <c r="C15" s="133"/>
      <c r="D15" s="133"/>
      <c r="E15" s="133"/>
    </row>
    <row r="16" spans="1:6" ht="38.25" customHeight="1">
      <c r="A16" s="228"/>
      <c r="B16" s="353" t="s">
        <v>252</v>
      </c>
      <c r="C16" s="353"/>
      <c r="D16" s="353"/>
      <c r="E16" s="353"/>
    </row>
    <row r="17" spans="1:6" ht="13.5" customHeight="1">
      <c r="B17" s="224"/>
      <c r="C17" s="11"/>
      <c r="D17" s="11"/>
      <c r="E17" s="11"/>
    </row>
    <row r="18" spans="1:6" ht="13.5" customHeight="1">
      <c r="B18" s="354"/>
      <c r="C18" s="354"/>
      <c r="D18" s="354"/>
      <c r="E18" s="354"/>
    </row>
    <row r="19" spans="1:6" s="227" customFormat="1" ht="21.75" customHeight="1" thickBot="1">
      <c r="A19" s="229"/>
      <c r="B19" s="221" t="s">
        <v>140</v>
      </c>
      <c r="C19" s="225" t="s">
        <v>4</v>
      </c>
      <c r="D19" s="225">
        <v>1</v>
      </c>
      <c r="E19" s="226"/>
      <c r="F19" s="226"/>
    </row>
    <row r="20" spans="1:6" ht="13.5" thickTop="1"/>
  </sheetData>
  <mergeCells count="5">
    <mergeCell ref="B6:E6"/>
    <mergeCell ref="B7:E7"/>
    <mergeCell ref="B8:E8"/>
    <mergeCell ref="B16:E16"/>
    <mergeCell ref="B18:E18"/>
  </mergeCells>
  <pageMargins left="1.1811023622047245" right="0.19685039370078741" top="0.78740157480314965" bottom="0.78740157480314965" header="0.31496062992125984" footer="0.31496062992125984"/>
  <pageSetup paperSize="9" orientation="portrait" r:id="rId1"/>
  <headerFooter>
    <oddHeader>&amp;RProjekt PREHOD S-G</oddHeader>
    <oddFooter xml:space="preserve">&amp;CProjektantski nadzor&amp;R&amp;P /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B346D29C1E4647A20B8E603178D068" ma:contentTypeVersion="11" ma:contentTypeDescription="Create a new document." ma:contentTypeScope="" ma:versionID="624809fa2649ae9b81b90bfc12a47a59">
  <xsd:schema xmlns:xsd="http://www.w3.org/2001/XMLSchema" xmlns:xs="http://www.w3.org/2001/XMLSchema" xmlns:p="http://schemas.microsoft.com/office/2006/metadata/properties" xmlns:ns3="cb1b4341-d509-4062-8a3a-a5d857c36bc3" xmlns:ns4="4c34ca83-a741-4482-937d-535795150510" targetNamespace="http://schemas.microsoft.com/office/2006/metadata/properties" ma:root="true" ma:fieldsID="690ad1421508eb76c881c6d8c6e3c996" ns3:_="" ns4:_="">
    <xsd:import namespace="cb1b4341-d509-4062-8a3a-a5d857c36bc3"/>
    <xsd:import namespace="4c34ca83-a741-4482-937d-5357951505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1b4341-d509-4062-8a3a-a5d857c36b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34ca83-a741-4482-937d-53579515051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37A0D2-1BA5-4728-A460-2DECC9E104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1b4341-d509-4062-8a3a-a5d857c36bc3"/>
    <ds:schemaRef ds:uri="4c34ca83-a741-4482-937d-535795150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94327F-863C-4A17-A1F5-BE9CC8BE7BDF}">
  <ds:schemaRefs>
    <ds:schemaRef ds:uri="http://schemas.microsoft.com/sharepoint/v3/contenttype/forms"/>
  </ds:schemaRefs>
</ds:datastoreItem>
</file>

<file path=customXml/itemProps3.xml><?xml version="1.0" encoding="utf-8"?>
<ds:datastoreItem xmlns:ds="http://schemas.openxmlformats.org/officeDocument/2006/customXml" ds:itemID="{CA55B1A2-8A51-4BFE-A247-ECC7BEC9FF4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6</vt:i4>
      </vt:variant>
    </vt:vector>
  </HeadingPairs>
  <TitlesOfParts>
    <vt:vector size="12" baseType="lpstr">
      <vt:lpstr>REKAPITULACIJA</vt:lpstr>
      <vt:lpstr>Pripravljalno-zaključna dela</vt:lpstr>
      <vt:lpstr>Gradbeno-obrtniška dela</vt:lpstr>
      <vt:lpstr>Elektro-instalacijska dela</vt:lpstr>
      <vt:lpstr>Izdelava PID</vt:lpstr>
      <vt:lpstr>Projektantski nadzor</vt:lpstr>
      <vt:lpstr>'Gradbeno-obrtniška dela'!Področje_tiskanja</vt:lpstr>
      <vt:lpstr>REKAPITULACIJA!Področje_tiskanja</vt:lpstr>
      <vt:lpstr>'Elektro-instalacijska dela'!Tiskanje_naslovov</vt:lpstr>
      <vt:lpstr>'Gradbeno-obrtniška dela'!Tiskanje_naslovov</vt:lpstr>
      <vt:lpstr>'Pripravljalno-zaključna dela'!Tiskanje_naslovov</vt:lpstr>
      <vt:lpstr>'Projektantski nadzor'!Tiskanje_naslovov</vt:lpstr>
    </vt:vector>
  </TitlesOfParts>
  <Company>___</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___</dc:creator>
  <cp:lastModifiedBy>Barbara Habjan</cp:lastModifiedBy>
  <cp:lastPrinted>2020-03-03T17:39:26Z</cp:lastPrinted>
  <dcterms:created xsi:type="dcterms:W3CDTF">2004-11-18T13:58:29Z</dcterms:created>
  <dcterms:modified xsi:type="dcterms:W3CDTF">2020-05-20T10:09:13Z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0x01010081B346D29C1E4647A20B8E603178D068</vt:lpwstr>
  </property>
</Properties>
</file>